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150" windowWidth="12315" windowHeight="8640"/>
  </bookViews>
  <sheets>
    <sheet name="Sverigeranking" sheetId="1" r:id="rId1"/>
    <sheet name="Regler" sheetId="4" r:id="rId2"/>
    <sheet name="Miniorranking" sheetId="3" r:id="rId3"/>
    <sheet name="Seriespelsranking" sheetId="2" r:id="rId4"/>
  </sheets>
  <definedNames>
    <definedName name="_xlnm.Print_Area" localSheetId="2">Miniorranking!$A$1:$AA$13</definedName>
    <definedName name="_xlnm.Print_Area" localSheetId="3">Seriespelsranking!$A$1:$F$107</definedName>
    <definedName name="_xlnm.Print_Area" localSheetId="0">Sverigeranking!$A$1:$AA$174</definedName>
    <definedName name="_xlnm.Print_Titles" localSheetId="3">Seriespelsranking!$B:$B</definedName>
    <definedName name="_xlnm.Print_Titles" localSheetId="0">Sverigeranking!$4:$4</definedName>
  </definedNames>
  <calcPr calcId="145621"/>
</workbook>
</file>

<file path=xl/calcChain.xml><?xml version="1.0" encoding="utf-8"?>
<calcChain xmlns="http://schemas.openxmlformats.org/spreadsheetml/2006/main">
  <c r="AC1" i="3" l="1"/>
  <c r="AI1" i="1" s="1"/>
  <c r="J2" i="1" l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I2" i="1"/>
  <c r="AG1" i="1" l="1"/>
  <c r="AG3" i="1" s="1"/>
  <c r="F107" i="2"/>
  <c r="D107" i="2" s="1"/>
  <c r="G107" i="2"/>
  <c r="BF176" i="1" l="1"/>
  <c r="BF197" i="1"/>
  <c r="F159" i="1"/>
  <c r="F168" i="1"/>
  <c r="BF215" i="1" l="1"/>
  <c r="BF216" i="1"/>
  <c r="BF217" i="1"/>
  <c r="BF218" i="1"/>
  <c r="BF219" i="1"/>
  <c r="BF220" i="1"/>
  <c r="F206" i="1"/>
  <c r="F207" i="1"/>
  <c r="F192" i="1"/>
  <c r="F115" i="1"/>
  <c r="F18" i="1"/>
  <c r="F127" i="1"/>
  <c r="N3" i="1"/>
  <c r="O3" i="1"/>
  <c r="P3" i="1"/>
  <c r="Q3" i="1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BJ207" i="1" l="1"/>
  <c r="BL207" i="1"/>
  <c r="BN207" i="1"/>
  <c r="BP207" i="1"/>
  <c r="BR207" i="1"/>
  <c r="BT207" i="1"/>
  <c r="BV207" i="1"/>
  <c r="BX207" i="1"/>
  <c r="BM207" i="1"/>
  <c r="BQ207" i="1"/>
  <c r="BU207" i="1"/>
  <c r="BK207" i="1"/>
  <c r="BO207" i="1"/>
  <c r="BS207" i="1"/>
  <c r="BW207" i="1"/>
  <c r="BK206" i="1"/>
  <c r="BM206" i="1"/>
  <c r="BO206" i="1"/>
  <c r="BQ206" i="1"/>
  <c r="BS206" i="1"/>
  <c r="BU206" i="1"/>
  <c r="BW206" i="1"/>
  <c r="BL206" i="1"/>
  <c r="BP206" i="1"/>
  <c r="BT206" i="1"/>
  <c r="BX206" i="1"/>
  <c r="BJ206" i="1"/>
  <c r="BN206" i="1"/>
  <c r="BR206" i="1"/>
  <c r="BV206" i="1"/>
  <c r="BJ192" i="1"/>
  <c r="BL192" i="1"/>
  <c r="BN192" i="1"/>
  <c r="BP192" i="1"/>
  <c r="BR192" i="1"/>
  <c r="BT192" i="1"/>
  <c r="BV192" i="1"/>
  <c r="BX192" i="1"/>
  <c r="BK192" i="1"/>
  <c r="BM192" i="1"/>
  <c r="BO192" i="1"/>
  <c r="BQ192" i="1"/>
  <c r="BS192" i="1"/>
  <c r="BU192" i="1"/>
  <c r="BW192" i="1"/>
  <c r="BZ207" i="1"/>
  <c r="BY207" i="1"/>
  <c r="CA207" i="1"/>
  <c r="AE207" i="1" s="1"/>
  <c r="CA192" i="1"/>
  <c r="AE192" i="1" s="1"/>
  <c r="BZ192" i="1"/>
  <c r="BY192" i="1"/>
  <c r="BY206" i="1"/>
  <c r="BZ206" i="1"/>
  <c r="CA206" i="1"/>
  <c r="AE206" i="1" s="1"/>
  <c r="AR215" i="1"/>
  <c r="AR176" i="1"/>
  <c r="AR197" i="1"/>
  <c r="AT216" i="1"/>
  <c r="AT176" i="1"/>
  <c r="AT197" i="1"/>
  <c r="AS216" i="1"/>
  <c r="AS176" i="1"/>
  <c r="AS197" i="1"/>
  <c r="AQ176" i="1"/>
  <c r="AQ197" i="1"/>
  <c r="AQ216" i="1"/>
  <c r="AR220" i="1"/>
  <c r="AS219" i="1"/>
  <c r="AQ219" i="1"/>
  <c r="AR218" i="1"/>
  <c r="AS217" i="1"/>
  <c r="AQ217" i="1"/>
  <c r="AR216" i="1"/>
  <c r="AS215" i="1"/>
  <c r="AQ215" i="1"/>
  <c r="AS220" i="1"/>
  <c r="AQ220" i="1"/>
  <c r="AR219" i="1"/>
  <c r="AS218" i="1"/>
  <c r="AQ218" i="1"/>
  <c r="AR217" i="1"/>
  <c r="AT220" i="1"/>
  <c r="AT219" i="1"/>
  <c r="AT218" i="1"/>
  <c r="AT217" i="1"/>
  <c r="AT215" i="1"/>
  <c r="AN25" i="3"/>
  <c r="AO25" i="3"/>
  <c r="AP25" i="3"/>
  <c r="AX25" i="3"/>
  <c r="BE25" i="3"/>
  <c r="D16" i="3"/>
  <c r="F16" i="3"/>
  <c r="G16" i="3" l="1"/>
  <c r="AN23" i="3"/>
  <c r="AO23" i="3"/>
  <c r="AP23" i="3"/>
  <c r="AX23" i="3"/>
  <c r="BE23" i="3"/>
  <c r="EK23" i="3" s="1"/>
  <c r="AN24" i="3"/>
  <c r="AO24" i="3"/>
  <c r="AP24" i="3"/>
  <c r="AX24" i="3"/>
  <c r="BE24" i="3"/>
  <c r="EK24" i="3" s="1"/>
  <c r="D23" i="3"/>
  <c r="F23" i="3"/>
  <c r="D19" i="3"/>
  <c r="F19" i="3"/>
  <c r="AQ211" i="1"/>
  <c r="AR211" i="1"/>
  <c r="BF211" i="1"/>
  <c r="AQ185" i="1"/>
  <c r="AR185" i="1"/>
  <c r="BF185" i="1"/>
  <c r="AQ213" i="1"/>
  <c r="AR213" i="1"/>
  <c r="BF213" i="1"/>
  <c r="AQ212" i="1"/>
  <c r="AR212" i="1"/>
  <c r="BF212" i="1"/>
  <c r="AQ196" i="1"/>
  <c r="AR196" i="1"/>
  <c r="BF196" i="1"/>
  <c r="AQ165" i="1"/>
  <c r="AR165" i="1"/>
  <c r="BF165" i="1"/>
  <c r="AQ207" i="1"/>
  <c r="AR207" i="1"/>
  <c r="BF207" i="1"/>
  <c r="AQ214" i="1"/>
  <c r="AR214" i="1"/>
  <c r="BF214" i="1"/>
  <c r="F142" i="1"/>
  <c r="F183" i="1"/>
  <c r="F208" i="1"/>
  <c r="F193" i="1"/>
  <c r="F187" i="1"/>
  <c r="F65" i="1"/>
  <c r="F94" i="1"/>
  <c r="F132" i="1"/>
  <c r="BK208" i="1" l="1"/>
  <c r="BM208" i="1"/>
  <c r="BO208" i="1"/>
  <c r="BQ208" i="1"/>
  <c r="BS208" i="1"/>
  <c r="BU208" i="1"/>
  <c r="BW208" i="1"/>
  <c r="BJ208" i="1"/>
  <c r="BN208" i="1"/>
  <c r="BR208" i="1"/>
  <c r="BV208" i="1"/>
  <c r="BL208" i="1"/>
  <c r="BP208" i="1"/>
  <c r="BT208" i="1"/>
  <c r="BX208" i="1"/>
  <c r="BJ187" i="1"/>
  <c r="BL187" i="1"/>
  <c r="BN187" i="1"/>
  <c r="BK187" i="1"/>
  <c r="BO187" i="1"/>
  <c r="BQ187" i="1"/>
  <c r="BS187" i="1"/>
  <c r="BU187" i="1"/>
  <c r="BW187" i="1"/>
  <c r="BM187" i="1"/>
  <c r="BP187" i="1"/>
  <c r="BR187" i="1"/>
  <c r="BT187" i="1"/>
  <c r="BV187" i="1"/>
  <c r="BX187" i="1"/>
  <c r="BJ193" i="1"/>
  <c r="BL193" i="1"/>
  <c r="BN193" i="1"/>
  <c r="BP193" i="1"/>
  <c r="BR193" i="1"/>
  <c r="BT193" i="1"/>
  <c r="BV193" i="1"/>
  <c r="BX193" i="1"/>
  <c r="BK193" i="1"/>
  <c r="BO193" i="1"/>
  <c r="BS193" i="1"/>
  <c r="BW193" i="1"/>
  <c r="BM193" i="1"/>
  <c r="BQ193" i="1"/>
  <c r="BU193" i="1"/>
  <c r="BY193" i="1"/>
  <c r="CA193" i="1"/>
  <c r="AE193" i="1" s="1"/>
  <c r="BZ193" i="1"/>
  <c r="BZ187" i="1"/>
  <c r="BY187" i="1"/>
  <c r="CA187" i="1"/>
  <c r="AE187" i="1" s="1"/>
  <c r="BZ208" i="1"/>
  <c r="BY208" i="1"/>
  <c r="CA208" i="1"/>
  <c r="AE208" i="1" s="1"/>
  <c r="G19" i="3"/>
  <c r="G23" i="3"/>
  <c r="BE13" i="3"/>
  <c r="EK13" i="3" s="1"/>
  <c r="BE6" i="3"/>
  <c r="BE7" i="3"/>
  <c r="EK7" i="3" s="1"/>
  <c r="BE8" i="3"/>
  <c r="EK8" i="3" s="1"/>
  <c r="BE9" i="3"/>
  <c r="EK9" i="3" s="1"/>
  <c r="BE10" i="3"/>
  <c r="BE12" i="3"/>
  <c r="BE11" i="3"/>
  <c r="BE14" i="3"/>
  <c r="BE15" i="3"/>
  <c r="BE16" i="3"/>
  <c r="EK16" i="3" s="1"/>
  <c r="BE17" i="3"/>
  <c r="EK17" i="3" s="1"/>
  <c r="BE18" i="3"/>
  <c r="BE19" i="3"/>
  <c r="BE20" i="3"/>
  <c r="BE21" i="3"/>
  <c r="BE22" i="3"/>
  <c r="BE5" i="3"/>
  <c r="EK5" i="3" s="1"/>
  <c r="D22" i="3"/>
  <c r="F22" i="3"/>
  <c r="G22" i="3" l="1"/>
  <c r="BF161" i="1"/>
  <c r="BF162" i="1"/>
  <c r="BF163" i="1"/>
  <c r="BF164" i="1"/>
  <c r="BF166" i="1"/>
  <c r="BF167" i="1"/>
  <c r="BF168" i="1"/>
  <c r="BF169" i="1"/>
  <c r="BF170" i="1"/>
  <c r="BF171" i="1"/>
  <c r="BF174" i="1"/>
  <c r="BF142" i="1"/>
  <c r="BF175" i="1"/>
  <c r="BF203" i="1"/>
  <c r="BF178" i="1"/>
  <c r="BF179" i="1"/>
  <c r="BF180" i="1"/>
  <c r="BF181" i="1"/>
  <c r="BF182" i="1"/>
  <c r="BF150" i="1"/>
  <c r="BF184" i="1"/>
  <c r="BF186" i="1"/>
  <c r="BF187" i="1"/>
  <c r="BF188" i="1"/>
  <c r="BF189" i="1"/>
  <c r="BF190" i="1"/>
  <c r="BF183" i="1"/>
  <c r="BF192" i="1"/>
  <c r="BF157" i="1"/>
  <c r="BF193" i="1"/>
  <c r="BF194" i="1"/>
  <c r="BF195" i="1"/>
  <c r="BF177" i="1"/>
  <c r="BF198" i="1"/>
  <c r="BF199" i="1"/>
  <c r="BF200" i="1"/>
  <c r="BF201" i="1"/>
  <c r="BF202" i="1"/>
  <c r="BF204" i="1"/>
  <c r="BF172" i="1"/>
  <c r="BF205" i="1"/>
  <c r="BF206" i="1"/>
  <c r="BF208" i="1"/>
  <c r="BF209" i="1"/>
  <c r="BF210" i="1"/>
  <c r="BF5" i="1"/>
  <c r="A5" i="1" s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7" i="1"/>
  <c r="BF93" i="1"/>
  <c r="BF94" i="1"/>
  <c r="BF95" i="1"/>
  <c r="BF96" i="1"/>
  <c r="BF98" i="1"/>
  <c r="BF99" i="1"/>
  <c r="BF100" i="1"/>
  <c r="BF101" i="1"/>
  <c r="BF102" i="1"/>
  <c r="BF103" i="1"/>
  <c r="BF104" i="1"/>
  <c r="BF105" i="1"/>
  <c r="BF112" i="1"/>
  <c r="BF106" i="1"/>
  <c r="BF107" i="1"/>
  <c r="BF108" i="1"/>
  <c r="BF109" i="1"/>
  <c r="BF110" i="1"/>
  <c r="BF111" i="1"/>
  <c r="BF113" i="1"/>
  <c r="BF114" i="1"/>
  <c r="BF116" i="1"/>
  <c r="BF117" i="1"/>
  <c r="BF131" i="1"/>
  <c r="BF118" i="1"/>
  <c r="BF119" i="1"/>
  <c r="BF115" i="1"/>
  <c r="BF120" i="1"/>
  <c r="BF121" i="1"/>
  <c r="BF122" i="1"/>
  <c r="BF123" i="1"/>
  <c r="BF124" i="1"/>
  <c r="BF126" i="1"/>
  <c r="BF127" i="1"/>
  <c r="BF128" i="1"/>
  <c r="BF129" i="1"/>
  <c r="BF130" i="1"/>
  <c r="BF125" i="1"/>
  <c r="BF132" i="1"/>
  <c r="BF133" i="1"/>
  <c r="BF134" i="1"/>
  <c r="BF135" i="1"/>
  <c r="BF136" i="1"/>
  <c r="BF137" i="1"/>
  <c r="BF173" i="1"/>
  <c r="BF138" i="1"/>
  <c r="BF139" i="1"/>
  <c r="BF140" i="1"/>
  <c r="BF141" i="1"/>
  <c r="BF143" i="1"/>
  <c r="BF144" i="1"/>
  <c r="BF145" i="1"/>
  <c r="BF146" i="1"/>
  <c r="BF147" i="1"/>
  <c r="BF148" i="1"/>
  <c r="BF149" i="1"/>
  <c r="BF151" i="1"/>
  <c r="BF152" i="1"/>
  <c r="BF153" i="1"/>
  <c r="BF154" i="1"/>
  <c r="BF155" i="1"/>
  <c r="BF156" i="1"/>
  <c r="BF158" i="1"/>
  <c r="BF159" i="1"/>
  <c r="BF160" i="1"/>
  <c r="BF191" i="1"/>
  <c r="BB25" i="3" l="1"/>
  <c r="BA25" i="3"/>
  <c r="AZ25" i="3"/>
  <c r="AY11" i="3"/>
  <c r="AX13" i="3"/>
  <c r="AW25" i="3"/>
  <c r="AV25" i="3"/>
  <c r="AU25" i="3"/>
  <c r="AT25" i="3"/>
  <c r="AS25" i="3"/>
  <c r="AR25" i="3"/>
  <c r="AQ25" i="3"/>
  <c r="AP13" i="3"/>
  <c r="AO13" i="3"/>
  <c r="AN13" i="3"/>
  <c r="AM25" i="3"/>
  <c r="K3" i="3"/>
  <c r="AL17" i="3" s="1"/>
  <c r="J3" i="3"/>
  <c r="AK18" i="3" s="1"/>
  <c r="I3" i="3"/>
  <c r="AJ16" i="3" s="1"/>
  <c r="BA6" i="3"/>
  <c r="AX6" i="3"/>
  <c r="AU6" i="3"/>
  <c r="AP6" i="3"/>
  <c r="AO6" i="3"/>
  <c r="AN6" i="3"/>
  <c r="AM6" i="3"/>
  <c r="AL6" i="3"/>
  <c r="AK6" i="3"/>
  <c r="AX7" i="3"/>
  <c r="AS7" i="3"/>
  <c r="AP7" i="3"/>
  <c r="AO7" i="3"/>
  <c r="AN7" i="3"/>
  <c r="AY8" i="3"/>
  <c r="AX8" i="3"/>
  <c r="AS8" i="3"/>
  <c r="AP8" i="3"/>
  <c r="AO8" i="3"/>
  <c r="AN8" i="3"/>
  <c r="AY9" i="3"/>
  <c r="AX9" i="3"/>
  <c r="AS9" i="3"/>
  <c r="AP9" i="3"/>
  <c r="AO9" i="3"/>
  <c r="AN9" i="3"/>
  <c r="BA10" i="3"/>
  <c r="AX10" i="3"/>
  <c r="AS10" i="3"/>
  <c r="AP10" i="3"/>
  <c r="AO10" i="3"/>
  <c r="AN10" i="3"/>
  <c r="AX12" i="3"/>
  <c r="AP12" i="3"/>
  <c r="AO12" i="3"/>
  <c r="AN12" i="3"/>
  <c r="AM12" i="3"/>
  <c r="AX11" i="3"/>
  <c r="AP11" i="3"/>
  <c r="AO11" i="3"/>
  <c r="AN11" i="3"/>
  <c r="AY14" i="3"/>
  <c r="AX14" i="3"/>
  <c r="AU14" i="3"/>
  <c r="AP14" i="3"/>
  <c r="AO14" i="3"/>
  <c r="AN14" i="3"/>
  <c r="AY15" i="3"/>
  <c r="AX15" i="3"/>
  <c r="AU15" i="3"/>
  <c r="AP15" i="3"/>
  <c r="AO15" i="3"/>
  <c r="AN15" i="3"/>
  <c r="AY16" i="3"/>
  <c r="AX16" i="3"/>
  <c r="AU16" i="3"/>
  <c r="AP16" i="3"/>
  <c r="AO16" i="3"/>
  <c r="AN16" i="3"/>
  <c r="AM16" i="3"/>
  <c r="AY17" i="3"/>
  <c r="AX17" i="3"/>
  <c r="AU17" i="3"/>
  <c r="AQ17" i="3"/>
  <c r="AP17" i="3"/>
  <c r="AO17" i="3"/>
  <c r="AN17" i="3"/>
  <c r="AY18" i="3"/>
  <c r="AX18" i="3"/>
  <c r="AU18" i="3"/>
  <c r="AQ18" i="3"/>
  <c r="AP18" i="3"/>
  <c r="AO18" i="3"/>
  <c r="AN18" i="3"/>
  <c r="AM18" i="3"/>
  <c r="AY19" i="3"/>
  <c r="AX19" i="3"/>
  <c r="AU19" i="3"/>
  <c r="AQ19" i="3"/>
  <c r="AP19" i="3"/>
  <c r="AO19" i="3"/>
  <c r="AN19" i="3"/>
  <c r="AY20" i="3"/>
  <c r="AX20" i="3"/>
  <c r="AU20" i="3"/>
  <c r="AQ20" i="3"/>
  <c r="AP20" i="3"/>
  <c r="AO20" i="3"/>
  <c r="AN20" i="3"/>
  <c r="AM20" i="3"/>
  <c r="BA21" i="3"/>
  <c r="AW21" i="3"/>
  <c r="AV21" i="3"/>
  <c r="AU21" i="3"/>
  <c r="AT21" i="3"/>
  <c r="AS21" i="3"/>
  <c r="AR21" i="3"/>
  <c r="AQ21" i="3"/>
  <c r="AX21" i="3"/>
  <c r="AP21" i="3"/>
  <c r="AO21" i="3"/>
  <c r="AN21" i="3"/>
  <c r="BA22" i="3"/>
  <c r="AU22" i="3"/>
  <c r="AQ22" i="3"/>
  <c r="AX22" i="3"/>
  <c r="AP22" i="3"/>
  <c r="AO22" i="3"/>
  <c r="AN22" i="3"/>
  <c r="AY5" i="3"/>
  <c r="AX5" i="3"/>
  <c r="AU5" i="3"/>
  <c r="AQ5" i="3"/>
  <c r="AP5" i="3"/>
  <c r="AO5" i="3"/>
  <c r="AN5" i="3"/>
  <c r="AM5" i="3"/>
  <c r="X3" i="1"/>
  <c r="BA104" i="1" s="1"/>
  <c r="W3" i="1"/>
  <c r="AZ18" i="1" s="1"/>
  <c r="AA3" i="1"/>
  <c r="BD58" i="1" s="1"/>
  <c r="Z3" i="1"/>
  <c r="BC201" i="1" s="1"/>
  <c r="Y3" i="1"/>
  <c r="BB5" i="1" s="1"/>
  <c r="V3" i="1"/>
  <c r="AY204" i="1" s="1"/>
  <c r="U3" i="1"/>
  <c r="AX15" i="1" s="1"/>
  <c r="T3" i="1"/>
  <c r="AW173" i="1" s="1"/>
  <c r="S3" i="1"/>
  <c r="R3" i="1"/>
  <c r="AU199" i="1" s="1"/>
  <c r="AS199" i="1"/>
  <c r="AR208" i="1"/>
  <c r="AQ208" i="1"/>
  <c r="M3" i="1"/>
  <c r="AP99" i="1" s="1"/>
  <c r="L3" i="1"/>
  <c r="AO163" i="1" s="1"/>
  <c r="K3" i="1"/>
  <c r="J3" i="1"/>
  <c r="AM114" i="1" s="1"/>
  <c r="I3" i="1"/>
  <c r="AL30" i="1" s="1"/>
  <c r="F160" i="1"/>
  <c r="F144" i="1"/>
  <c r="F133" i="1"/>
  <c r="AZ201" i="1"/>
  <c r="AT201" i="1"/>
  <c r="AR201" i="1"/>
  <c r="AQ201" i="1"/>
  <c r="F213" i="1"/>
  <c r="F205" i="1"/>
  <c r="F169" i="1"/>
  <c r="BB194" i="1"/>
  <c r="AR194" i="1"/>
  <c r="AQ194" i="1"/>
  <c r="AR195" i="1"/>
  <c r="AQ195" i="1"/>
  <c r="AZ177" i="1"/>
  <c r="AR177" i="1"/>
  <c r="AQ177" i="1"/>
  <c r="AR198" i="1"/>
  <c r="AQ198" i="1"/>
  <c r="F173" i="1"/>
  <c r="F54" i="1"/>
  <c r="AR199" i="1"/>
  <c r="AQ199" i="1"/>
  <c r="F73" i="1"/>
  <c r="F104" i="1"/>
  <c r="AV200" i="1"/>
  <c r="AR200" i="1"/>
  <c r="AQ200" i="1"/>
  <c r="F212" i="1"/>
  <c r="F122" i="1"/>
  <c r="F74" i="1"/>
  <c r="F116" i="1"/>
  <c r="AR183" i="1"/>
  <c r="AQ183" i="1"/>
  <c r="AT202" i="1"/>
  <c r="AR202" i="1"/>
  <c r="AQ202" i="1"/>
  <c r="F68" i="1"/>
  <c r="AT204" i="1"/>
  <c r="AR204" i="1"/>
  <c r="AQ204" i="1"/>
  <c r="F55" i="1"/>
  <c r="F109" i="1"/>
  <c r="AR172" i="1"/>
  <c r="AQ172" i="1"/>
  <c r="F105" i="1"/>
  <c r="F97" i="1"/>
  <c r="F176" i="1"/>
  <c r="AS205" i="1"/>
  <c r="AR205" i="1"/>
  <c r="AQ205" i="1"/>
  <c r="F119" i="1"/>
  <c r="F84" i="1"/>
  <c r="AT206" i="1"/>
  <c r="AR206" i="1"/>
  <c r="AQ206" i="1"/>
  <c r="F220" i="1"/>
  <c r="AR209" i="1"/>
  <c r="AQ209" i="1"/>
  <c r="F181" i="1"/>
  <c r="AR210" i="1"/>
  <c r="AQ210" i="1"/>
  <c r="AR190" i="1"/>
  <c r="AQ190" i="1"/>
  <c r="AR192" i="1"/>
  <c r="AQ192" i="1"/>
  <c r="AR157" i="1"/>
  <c r="AQ157" i="1"/>
  <c r="F130" i="1"/>
  <c r="F129" i="1"/>
  <c r="AR193" i="1"/>
  <c r="AQ193" i="1"/>
  <c r="F189" i="1"/>
  <c r="F151" i="1"/>
  <c r="F110" i="1"/>
  <c r="F190" i="1"/>
  <c r="F24" i="1"/>
  <c r="F121" i="1"/>
  <c r="F39" i="1"/>
  <c r="F25" i="1"/>
  <c r="F16" i="1"/>
  <c r="F22" i="1"/>
  <c r="F135" i="1"/>
  <c r="F50" i="1"/>
  <c r="F7" i="1"/>
  <c r="F143" i="1"/>
  <c r="F5" i="1"/>
  <c r="F8" i="1"/>
  <c r="F20" i="1"/>
  <c r="F12" i="1"/>
  <c r="F19" i="1"/>
  <c r="F11" i="1"/>
  <c r="F58" i="1"/>
  <c r="F48" i="1"/>
  <c r="F53" i="1"/>
  <c r="F13" i="1"/>
  <c r="F78" i="1"/>
  <c r="F31" i="1"/>
  <c r="F29" i="1"/>
  <c r="F118" i="1"/>
  <c r="F196" i="1"/>
  <c r="F23" i="1"/>
  <c r="F27" i="1"/>
  <c r="F40" i="1"/>
  <c r="F148" i="1"/>
  <c r="F124" i="1"/>
  <c r="F36" i="1"/>
  <c r="F195" i="1"/>
  <c r="F153" i="1"/>
  <c r="F61" i="1"/>
  <c r="F66" i="1"/>
  <c r="F194" i="1"/>
  <c r="F174" i="1"/>
  <c r="F60" i="1"/>
  <c r="F17" i="1"/>
  <c r="F82" i="1"/>
  <c r="F202" i="1"/>
  <c r="F72" i="1"/>
  <c r="F90" i="1"/>
  <c r="BV90" i="1" s="1"/>
  <c r="F184" i="1"/>
  <c r="F199" i="1"/>
  <c r="F70" i="1"/>
  <c r="F95" i="1"/>
  <c r="F96" i="1"/>
  <c r="F210" i="1"/>
  <c r="F102" i="1"/>
  <c r="F150" i="1"/>
  <c r="F164" i="1"/>
  <c r="F172" i="1"/>
  <c r="F171" i="1"/>
  <c r="F88" i="1"/>
  <c r="F120" i="1"/>
  <c r="F38" i="1"/>
  <c r="F87" i="1"/>
  <c r="F113" i="1"/>
  <c r="F167" i="1"/>
  <c r="F28" i="1"/>
  <c r="F178" i="1"/>
  <c r="F204" i="1"/>
  <c r="F182" i="1"/>
  <c r="F114" i="1"/>
  <c r="F201" i="1"/>
  <c r="F191" i="1"/>
  <c r="F47" i="1"/>
  <c r="F166" i="1"/>
  <c r="F128" i="1"/>
  <c r="F209" i="1"/>
  <c r="F76" i="1"/>
  <c r="F46" i="1"/>
  <c r="F93" i="1"/>
  <c r="F81" i="1"/>
  <c r="F43" i="1"/>
  <c r="F175" i="1"/>
  <c r="F141" i="1"/>
  <c r="F200" i="1"/>
  <c r="F140" i="1"/>
  <c r="F215" i="1"/>
  <c r="F45" i="1"/>
  <c r="F131" i="1"/>
  <c r="F57" i="1"/>
  <c r="F214" i="1"/>
  <c r="F33" i="1"/>
  <c r="F186" i="1"/>
  <c r="F10" i="1"/>
  <c r="F41" i="1"/>
  <c r="F42" i="1"/>
  <c r="F154" i="1"/>
  <c r="F216" i="1"/>
  <c r="F77" i="1"/>
  <c r="F161" i="1"/>
  <c r="F152" i="1"/>
  <c r="F163" i="1"/>
  <c r="F211" i="1"/>
  <c r="F111" i="1"/>
  <c r="F35" i="1"/>
  <c r="F108" i="1"/>
  <c r="F147" i="1"/>
  <c r="F137" i="1"/>
  <c r="F86" i="1"/>
  <c r="F139" i="1"/>
  <c r="F52" i="1"/>
  <c r="F98" i="1"/>
  <c r="F99" i="1"/>
  <c r="F217" i="1"/>
  <c r="F218" i="1"/>
  <c r="F107" i="1"/>
  <c r="F219" i="1"/>
  <c r="F80" i="1"/>
  <c r="F56" i="1"/>
  <c r="F37" i="1"/>
  <c r="F146" i="1"/>
  <c r="F134" i="1"/>
  <c r="F123" i="1"/>
  <c r="F126" i="1"/>
  <c r="F117" i="1"/>
  <c r="F179" i="1"/>
  <c r="F67" i="1"/>
  <c r="F188" i="1"/>
  <c r="F51" i="1"/>
  <c r="F198" i="1"/>
  <c r="F63" i="1"/>
  <c r="F92" i="1"/>
  <c r="F34" i="1"/>
  <c r="F197" i="1"/>
  <c r="F64" i="1"/>
  <c r="F75" i="1"/>
  <c r="F155" i="1"/>
  <c r="F49" i="1"/>
  <c r="F158" i="1"/>
  <c r="F30" i="1"/>
  <c r="F106" i="1"/>
  <c r="F83" i="1"/>
  <c r="F100" i="1"/>
  <c r="F103" i="1"/>
  <c r="F85" i="1"/>
  <c r="F149" i="1"/>
  <c r="F59" i="1"/>
  <c r="F170" i="1"/>
  <c r="F15" i="1"/>
  <c r="F162" i="1"/>
  <c r="F89" i="1"/>
  <c r="F101" i="1"/>
  <c r="F180" i="1"/>
  <c r="F62" i="1"/>
  <c r="BL63" i="1" s="1"/>
  <c r="F145" i="1"/>
  <c r="F71" i="1"/>
  <c r="F203" i="1"/>
  <c r="F32" i="1"/>
  <c r="F69" i="1"/>
  <c r="F185" i="1"/>
  <c r="F157" i="1"/>
  <c r="F91" i="1"/>
  <c r="F112" i="1"/>
  <c r="F136" i="1"/>
  <c r="F138" i="1"/>
  <c r="F156" i="1"/>
  <c r="BK156" i="1" s="1"/>
  <c r="F26" i="1"/>
  <c r="F21" i="1"/>
  <c r="F79" i="1"/>
  <c r="F165" i="1"/>
  <c r="F177" i="1"/>
  <c r="F125" i="1"/>
  <c r="F44" i="1"/>
  <c r="F14" i="1"/>
  <c r="BM19" i="1" s="1"/>
  <c r="F9" i="1"/>
  <c r="F6" i="1"/>
  <c r="EJ36" i="3"/>
  <c r="EK36" i="3"/>
  <c r="AQ6" i="1"/>
  <c r="AR6" i="1"/>
  <c r="AZ6" i="1"/>
  <c r="AQ7" i="1"/>
  <c r="AR7" i="1"/>
  <c r="AQ9" i="1"/>
  <c r="AR9" i="1"/>
  <c r="AT9" i="1"/>
  <c r="AQ10" i="1"/>
  <c r="AR10" i="1"/>
  <c r="AZ10" i="1"/>
  <c r="AQ8" i="1"/>
  <c r="AR8" i="1"/>
  <c r="AT8" i="1"/>
  <c r="AZ8" i="1"/>
  <c r="AQ11" i="1"/>
  <c r="AR11" i="1"/>
  <c r="AQ12" i="1"/>
  <c r="AR12" i="1"/>
  <c r="AQ13" i="1"/>
  <c r="AR13" i="1"/>
  <c r="AZ13" i="1"/>
  <c r="AQ14" i="1"/>
  <c r="AR14" i="1"/>
  <c r="AQ15" i="1"/>
  <c r="AR15" i="1"/>
  <c r="AT15" i="1"/>
  <c r="AQ16" i="1"/>
  <c r="AR16" i="1"/>
  <c r="AZ16" i="1"/>
  <c r="AQ17" i="1"/>
  <c r="AR17" i="1"/>
  <c r="AQ18" i="1"/>
  <c r="AR18" i="1"/>
  <c r="AQ19" i="1"/>
  <c r="AR19" i="1"/>
  <c r="AQ20" i="1"/>
  <c r="AR20" i="1"/>
  <c r="AZ20" i="1"/>
  <c r="AQ21" i="1"/>
  <c r="AR21" i="1"/>
  <c r="AQ22" i="1"/>
  <c r="AR22" i="1"/>
  <c r="AQ23" i="1"/>
  <c r="AR23" i="1"/>
  <c r="AQ24" i="1"/>
  <c r="AR24" i="1"/>
  <c r="AS24" i="1"/>
  <c r="AQ25" i="1"/>
  <c r="AR25" i="1"/>
  <c r="AQ26" i="1"/>
  <c r="AR26" i="1"/>
  <c r="AT26" i="1"/>
  <c r="AQ27" i="1"/>
  <c r="AR27" i="1"/>
  <c r="AQ28" i="1"/>
  <c r="AR28" i="1"/>
  <c r="AZ28" i="1"/>
  <c r="AQ29" i="1"/>
  <c r="AR29" i="1"/>
  <c r="AQ30" i="1"/>
  <c r="AR30" i="1"/>
  <c r="AT30" i="1"/>
  <c r="AQ31" i="1"/>
  <c r="AR31" i="1"/>
  <c r="AQ32" i="1"/>
  <c r="AR32" i="1"/>
  <c r="AS32" i="1"/>
  <c r="AQ33" i="1"/>
  <c r="AR33" i="1"/>
  <c r="AQ34" i="1"/>
  <c r="AR34" i="1"/>
  <c r="AQ35" i="1"/>
  <c r="AR35" i="1"/>
  <c r="AZ35" i="1"/>
  <c r="AQ36" i="1"/>
  <c r="AR36" i="1"/>
  <c r="AQ37" i="1"/>
  <c r="AR37" i="1"/>
  <c r="AQ38" i="1"/>
  <c r="AR38" i="1"/>
  <c r="AQ39" i="1"/>
  <c r="AR39" i="1"/>
  <c r="AZ39" i="1"/>
  <c r="AQ40" i="1"/>
  <c r="AR40" i="1"/>
  <c r="AS40" i="1"/>
  <c r="AT40" i="1"/>
  <c r="AQ41" i="1"/>
  <c r="AR41" i="1"/>
  <c r="AT41" i="1"/>
  <c r="BC41" i="1"/>
  <c r="AQ42" i="1"/>
  <c r="AR42" i="1"/>
  <c r="AT42" i="1"/>
  <c r="AZ42" i="1"/>
  <c r="AQ43" i="1"/>
  <c r="AR43" i="1"/>
  <c r="AT43" i="1"/>
  <c r="AZ43" i="1"/>
  <c r="AQ44" i="1"/>
  <c r="AR44" i="1"/>
  <c r="AT44" i="1"/>
  <c r="AZ44" i="1"/>
  <c r="AQ45" i="1"/>
  <c r="AR45" i="1"/>
  <c r="AT45" i="1"/>
  <c r="AZ45" i="1"/>
  <c r="AQ46" i="1"/>
  <c r="AR46" i="1"/>
  <c r="AT46" i="1"/>
  <c r="AZ46" i="1"/>
  <c r="AQ47" i="1"/>
  <c r="AR47" i="1"/>
  <c r="AT47" i="1"/>
  <c r="AZ47" i="1"/>
  <c r="AQ48" i="1"/>
  <c r="AR48" i="1"/>
  <c r="AS48" i="1"/>
  <c r="AZ48" i="1"/>
  <c r="AQ49" i="1"/>
  <c r="AR49" i="1"/>
  <c r="AQ50" i="1"/>
  <c r="AR50" i="1"/>
  <c r="AT50" i="1"/>
  <c r="AQ51" i="1"/>
  <c r="AR51" i="1"/>
  <c r="AS51" i="1"/>
  <c r="AQ52" i="1"/>
  <c r="AR52" i="1"/>
  <c r="AQ53" i="1"/>
  <c r="AR53" i="1"/>
  <c r="AQ54" i="1"/>
  <c r="AR54" i="1"/>
  <c r="AZ54" i="1"/>
  <c r="AQ55" i="1"/>
  <c r="AR55" i="1"/>
  <c r="AQ56" i="1"/>
  <c r="AR56" i="1"/>
  <c r="AQ57" i="1"/>
  <c r="AR57" i="1"/>
  <c r="AQ58" i="1"/>
  <c r="AR58" i="1"/>
  <c r="AZ58" i="1"/>
  <c r="AQ59" i="1"/>
  <c r="AR59" i="1"/>
  <c r="AS59" i="1"/>
  <c r="AT59" i="1"/>
  <c r="AQ60" i="1"/>
  <c r="AR60" i="1"/>
  <c r="AT60" i="1"/>
  <c r="AQ61" i="1"/>
  <c r="AR61" i="1"/>
  <c r="AT61" i="1"/>
  <c r="AQ62" i="1"/>
  <c r="AR62" i="1"/>
  <c r="AT62" i="1"/>
  <c r="AQ63" i="1"/>
  <c r="AR63" i="1"/>
  <c r="AT63" i="1"/>
  <c r="AQ64" i="1"/>
  <c r="AR64" i="1"/>
  <c r="AT64" i="1"/>
  <c r="AQ65" i="1"/>
  <c r="AR65" i="1"/>
  <c r="AT65" i="1"/>
  <c r="AQ66" i="1"/>
  <c r="AR66" i="1"/>
  <c r="AT66" i="1"/>
  <c r="AQ67" i="1"/>
  <c r="AR67" i="1"/>
  <c r="AS67" i="1"/>
  <c r="AQ68" i="1"/>
  <c r="AR68" i="1"/>
  <c r="AQ69" i="1"/>
  <c r="AR69" i="1"/>
  <c r="AQ70" i="1"/>
  <c r="AR70" i="1"/>
  <c r="AZ70" i="1"/>
  <c r="AQ71" i="1"/>
  <c r="AR71" i="1"/>
  <c r="AQ72" i="1"/>
  <c r="AR72" i="1"/>
  <c r="AQ73" i="1"/>
  <c r="AR73" i="1"/>
  <c r="AQ74" i="1"/>
  <c r="AR74" i="1"/>
  <c r="AZ74" i="1"/>
  <c r="AQ75" i="1"/>
  <c r="AR75" i="1"/>
  <c r="AS75" i="1"/>
  <c r="AT75" i="1"/>
  <c r="AQ76" i="1"/>
  <c r="AR76" i="1"/>
  <c r="AT76" i="1"/>
  <c r="AQ77" i="1"/>
  <c r="AR77" i="1"/>
  <c r="AT77" i="1"/>
  <c r="AQ78" i="1"/>
  <c r="AR78" i="1"/>
  <c r="AT78" i="1"/>
  <c r="AQ79" i="1"/>
  <c r="AR79" i="1"/>
  <c r="AT79" i="1"/>
  <c r="AQ80" i="1"/>
  <c r="AR80" i="1"/>
  <c r="AT80" i="1"/>
  <c r="AQ81" i="1"/>
  <c r="AR81" i="1"/>
  <c r="AT81" i="1"/>
  <c r="AQ82" i="1"/>
  <c r="AR82" i="1"/>
  <c r="AT82" i="1"/>
  <c r="AQ83" i="1"/>
  <c r="AR83" i="1"/>
  <c r="AT83" i="1"/>
  <c r="AQ84" i="1"/>
  <c r="AR84" i="1"/>
  <c r="AT84" i="1"/>
  <c r="AQ85" i="1"/>
  <c r="AR85" i="1"/>
  <c r="AT85" i="1"/>
  <c r="AQ86" i="1"/>
  <c r="AR86" i="1"/>
  <c r="AT86" i="1"/>
  <c r="AQ87" i="1"/>
  <c r="AR87" i="1"/>
  <c r="AT87" i="1"/>
  <c r="AQ88" i="1"/>
  <c r="AR88" i="1"/>
  <c r="AS88" i="1"/>
  <c r="AT88" i="1"/>
  <c r="AQ89" i="1"/>
  <c r="AR89" i="1"/>
  <c r="AT89" i="1"/>
  <c r="AQ90" i="1"/>
  <c r="AR90" i="1"/>
  <c r="AT90" i="1"/>
  <c r="AQ91" i="1"/>
  <c r="AR91" i="1"/>
  <c r="AT91" i="1"/>
  <c r="AQ92" i="1"/>
  <c r="AR92" i="1"/>
  <c r="AT92" i="1"/>
  <c r="AQ97" i="1"/>
  <c r="AR97" i="1"/>
  <c r="AT97" i="1"/>
  <c r="AQ93" i="1"/>
  <c r="AR93" i="1"/>
  <c r="AT93" i="1"/>
  <c r="AQ94" i="1"/>
  <c r="AR94" i="1"/>
  <c r="AT94" i="1"/>
  <c r="AQ95" i="1"/>
  <c r="AR95" i="1"/>
  <c r="AS95" i="1"/>
  <c r="AT95" i="1"/>
  <c r="AQ96" i="1"/>
  <c r="AR96" i="1"/>
  <c r="AT96" i="1"/>
  <c r="AQ98" i="1"/>
  <c r="AR98" i="1"/>
  <c r="AT98" i="1"/>
  <c r="AQ99" i="1"/>
  <c r="AR99" i="1"/>
  <c r="AT99" i="1"/>
  <c r="AQ100" i="1"/>
  <c r="AR100" i="1"/>
  <c r="AT100" i="1"/>
  <c r="AQ101" i="1"/>
  <c r="AR101" i="1"/>
  <c r="AT101" i="1"/>
  <c r="AQ102" i="1"/>
  <c r="AR102" i="1"/>
  <c r="AT102" i="1"/>
  <c r="AQ103" i="1"/>
  <c r="AR103" i="1"/>
  <c r="AT103" i="1"/>
  <c r="AQ104" i="1"/>
  <c r="AR104" i="1"/>
  <c r="AS104" i="1"/>
  <c r="AT104" i="1"/>
  <c r="AQ105" i="1"/>
  <c r="AR105" i="1"/>
  <c r="AT105" i="1"/>
  <c r="AQ112" i="1"/>
  <c r="AR112" i="1"/>
  <c r="AT112" i="1"/>
  <c r="AQ106" i="1"/>
  <c r="AR106" i="1"/>
  <c r="AT106" i="1"/>
  <c r="AQ107" i="1"/>
  <c r="AR107" i="1"/>
  <c r="AT107" i="1"/>
  <c r="AQ108" i="1"/>
  <c r="AR108" i="1"/>
  <c r="AT108" i="1"/>
  <c r="AQ109" i="1"/>
  <c r="AR109" i="1"/>
  <c r="AT109" i="1"/>
  <c r="AQ110" i="1"/>
  <c r="AR110" i="1"/>
  <c r="AT110" i="1"/>
  <c r="AQ111" i="1"/>
  <c r="AR111" i="1"/>
  <c r="AS111" i="1"/>
  <c r="AT111" i="1"/>
  <c r="BC111" i="1"/>
  <c r="AQ113" i="1"/>
  <c r="AR113" i="1"/>
  <c r="AT113" i="1"/>
  <c r="AZ113" i="1"/>
  <c r="AQ114" i="1"/>
  <c r="AR114" i="1"/>
  <c r="AT114" i="1"/>
  <c r="AZ114" i="1"/>
  <c r="AQ116" i="1"/>
  <c r="AR116" i="1"/>
  <c r="AS116" i="1"/>
  <c r="AT116" i="1"/>
  <c r="AQ117" i="1"/>
  <c r="AR117" i="1"/>
  <c r="AT117" i="1"/>
  <c r="AQ131" i="1"/>
  <c r="AR131" i="1"/>
  <c r="AT131" i="1"/>
  <c r="AQ118" i="1"/>
  <c r="AR118" i="1"/>
  <c r="AT118" i="1"/>
  <c r="AQ119" i="1"/>
  <c r="AR119" i="1"/>
  <c r="AT119" i="1"/>
  <c r="AQ120" i="1"/>
  <c r="AR120" i="1"/>
  <c r="AT120" i="1"/>
  <c r="AQ121" i="1"/>
  <c r="AR121" i="1"/>
  <c r="AT121" i="1"/>
  <c r="AQ122" i="1"/>
  <c r="AR122" i="1"/>
  <c r="AT122" i="1"/>
  <c r="AQ123" i="1"/>
  <c r="AR123" i="1"/>
  <c r="AS123" i="1"/>
  <c r="AT123" i="1"/>
  <c r="AQ124" i="1"/>
  <c r="AR124" i="1"/>
  <c r="AT124" i="1"/>
  <c r="AQ126" i="1"/>
  <c r="AR126" i="1"/>
  <c r="AT126" i="1"/>
  <c r="AQ127" i="1"/>
  <c r="AR127" i="1"/>
  <c r="AT127" i="1"/>
  <c r="AQ128" i="1"/>
  <c r="AR128" i="1"/>
  <c r="AT128" i="1"/>
  <c r="AQ129" i="1"/>
  <c r="AR129" i="1"/>
  <c r="AT129" i="1"/>
  <c r="AQ130" i="1"/>
  <c r="AR130" i="1"/>
  <c r="AT130" i="1"/>
  <c r="AQ125" i="1"/>
  <c r="AR125" i="1"/>
  <c r="AT125" i="1"/>
  <c r="AQ132" i="1"/>
  <c r="AR132" i="1"/>
  <c r="AS132" i="1"/>
  <c r="AT132" i="1"/>
  <c r="AQ133" i="1"/>
  <c r="AR133" i="1"/>
  <c r="AT133" i="1"/>
  <c r="AQ134" i="1"/>
  <c r="AR134" i="1"/>
  <c r="AT134" i="1"/>
  <c r="AQ135" i="1"/>
  <c r="AR135" i="1"/>
  <c r="AT135" i="1"/>
  <c r="AQ136" i="1"/>
  <c r="AR136" i="1"/>
  <c r="AT136" i="1"/>
  <c r="AQ137" i="1"/>
  <c r="AR137" i="1"/>
  <c r="AT137" i="1"/>
  <c r="AQ173" i="1"/>
  <c r="AR173" i="1"/>
  <c r="AT173" i="1"/>
  <c r="AQ138" i="1"/>
  <c r="AR138" i="1"/>
  <c r="AT138" i="1"/>
  <c r="AQ139" i="1"/>
  <c r="AR139" i="1"/>
  <c r="AS139" i="1"/>
  <c r="AT139" i="1"/>
  <c r="AQ115" i="1"/>
  <c r="AR115" i="1"/>
  <c r="AT115" i="1"/>
  <c r="AZ115" i="1"/>
  <c r="AQ140" i="1"/>
  <c r="AR140" i="1"/>
  <c r="AT140" i="1"/>
  <c r="AZ140" i="1"/>
  <c r="AQ141" i="1"/>
  <c r="AR141" i="1"/>
  <c r="AT141" i="1"/>
  <c r="AZ141" i="1"/>
  <c r="AQ143" i="1"/>
  <c r="AR143" i="1"/>
  <c r="AT143" i="1"/>
  <c r="AQ145" i="1"/>
  <c r="AR145" i="1"/>
  <c r="AT145" i="1"/>
  <c r="AQ146" i="1"/>
  <c r="AR146" i="1"/>
  <c r="AT146" i="1"/>
  <c r="AQ147" i="1"/>
  <c r="AR147" i="1"/>
  <c r="AT147" i="1"/>
  <c r="AQ148" i="1"/>
  <c r="AR148" i="1"/>
  <c r="AT148" i="1"/>
  <c r="AQ149" i="1"/>
  <c r="AR149" i="1"/>
  <c r="AT149" i="1"/>
  <c r="AQ151" i="1"/>
  <c r="AR151" i="1"/>
  <c r="AT151" i="1"/>
  <c r="AZ151" i="1"/>
  <c r="AQ152" i="1"/>
  <c r="AR152" i="1"/>
  <c r="AT152" i="1"/>
  <c r="AZ152" i="1"/>
  <c r="AQ153" i="1"/>
  <c r="AR153" i="1"/>
  <c r="AT153" i="1"/>
  <c r="AQ154" i="1"/>
  <c r="AR154" i="1"/>
  <c r="AS154" i="1"/>
  <c r="AT154" i="1"/>
  <c r="AQ155" i="1"/>
  <c r="AR155" i="1"/>
  <c r="AT155" i="1"/>
  <c r="AQ156" i="1"/>
  <c r="AR156" i="1"/>
  <c r="AT156" i="1"/>
  <c r="AQ158" i="1"/>
  <c r="AR158" i="1"/>
  <c r="AT158" i="1"/>
  <c r="AQ159" i="1"/>
  <c r="AR159" i="1"/>
  <c r="AT159" i="1"/>
  <c r="AZ159" i="1"/>
  <c r="AQ160" i="1"/>
  <c r="AR160" i="1"/>
  <c r="AT160" i="1"/>
  <c r="AZ160" i="1"/>
  <c r="AQ191" i="1"/>
  <c r="AR191" i="1"/>
  <c r="AT191" i="1"/>
  <c r="AZ191" i="1"/>
  <c r="AQ161" i="1"/>
  <c r="AR161" i="1"/>
  <c r="AT161" i="1"/>
  <c r="AZ161" i="1"/>
  <c r="AQ162" i="1"/>
  <c r="AR162" i="1"/>
  <c r="AS162" i="1"/>
  <c r="AT162" i="1"/>
  <c r="AQ163" i="1"/>
  <c r="AR163" i="1"/>
  <c r="AT163" i="1"/>
  <c r="AQ164" i="1"/>
  <c r="AR164" i="1"/>
  <c r="AT164" i="1"/>
  <c r="AQ166" i="1"/>
  <c r="AR166" i="1"/>
  <c r="AT166" i="1"/>
  <c r="BB166" i="1"/>
  <c r="AQ168" i="1"/>
  <c r="AR168" i="1"/>
  <c r="AT168" i="1"/>
  <c r="AZ168" i="1"/>
  <c r="AQ169" i="1"/>
  <c r="AR169" i="1"/>
  <c r="AT169" i="1"/>
  <c r="AZ169" i="1"/>
  <c r="AQ170" i="1"/>
  <c r="AR170" i="1"/>
  <c r="AT170" i="1"/>
  <c r="AZ170" i="1"/>
  <c r="AQ171" i="1"/>
  <c r="AR171" i="1"/>
  <c r="AS171" i="1"/>
  <c r="AT171" i="1"/>
  <c r="AQ174" i="1"/>
  <c r="AR174" i="1"/>
  <c r="AT174" i="1"/>
  <c r="AQ142" i="1"/>
  <c r="AR142" i="1"/>
  <c r="AT142" i="1"/>
  <c r="AQ175" i="1"/>
  <c r="AR175" i="1"/>
  <c r="AT175" i="1"/>
  <c r="AQ203" i="1"/>
  <c r="AR203" i="1"/>
  <c r="AS203" i="1"/>
  <c r="AT203" i="1"/>
  <c r="AZ203" i="1"/>
  <c r="AQ178" i="1"/>
  <c r="AR178" i="1"/>
  <c r="AT178" i="1"/>
  <c r="AY178" i="1"/>
  <c r="AQ167" i="1"/>
  <c r="AR167" i="1"/>
  <c r="AT167" i="1"/>
  <c r="AQ179" i="1"/>
  <c r="AR179" i="1"/>
  <c r="AT179" i="1"/>
  <c r="AQ144" i="1"/>
  <c r="AR144" i="1"/>
  <c r="AS144" i="1"/>
  <c r="AT144" i="1"/>
  <c r="AZ144" i="1"/>
  <c r="AQ180" i="1"/>
  <c r="AR180" i="1"/>
  <c r="AT180" i="1"/>
  <c r="AZ180" i="1"/>
  <c r="AQ181" i="1"/>
  <c r="AR181" i="1"/>
  <c r="AT181" i="1"/>
  <c r="AZ181" i="1"/>
  <c r="AQ182" i="1"/>
  <c r="AR182" i="1"/>
  <c r="AT182" i="1"/>
  <c r="AZ182" i="1"/>
  <c r="AQ150" i="1"/>
  <c r="AR150" i="1"/>
  <c r="AS150" i="1"/>
  <c r="AT150" i="1"/>
  <c r="AQ184" i="1"/>
  <c r="AR184" i="1"/>
  <c r="AT184" i="1"/>
  <c r="AM186" i="1"/>
  <c r="AQ186" i="1"/>
  <c r="AR186" i="1"/>
  <c r="AT186" i="1"/>
  <c r="AZ186" i="1"/>
  <c r="AQ187" i="1"/>
  <c r="AR187" i="1"/>
  <c r="AS187" i="1"/>
  <c r="AT187" i="1"/>
  <c r="AQ188" i="1"/>
  <c r="AR188" i="1"/>
  <c r="AT188" i="1"/>
  <c r="AQ189" i="1"/>
  <c r="AR189" i="1"/>
  <c r="AT189" i="1"/>
  <c r="AZ189" i="1"/>
  <c r="AT5" i="1"/>
  <c r="AR5" i="1"/>
  <c r="AQ5" i="1"/>
  <c r="BT9" i="1"/>
  <c r="BJ11" i="1"/>
  <c r="BJ12" i="1"/>
  <c r="BN12" i="1"/>
  <c r="BR12" i="1"/>
  <c r="BV12" i="1"/>
  <c r="BU19" i="1"/>
  <c r="BI23" i="1"/>
  <c r="BM23" i="1"/>
  <c r="BQ23" i="1"/>
  <c r="BU23" i="1"/>
  <c r="BK24" i="1"/>
  <c r="BS24" i="1"/>
  <c r="BK25" i="1"/>
  <c r="BO25" i="1"/>
  <c r="BS25" i="1"/>
  <c r="BM27" i="1"/>
  <c r="BR27" i="1"/>
  <c r="BV27" i="1"/>
  <c r="BU28" i="1"/>
  <c r="BK29" i="1"/>
  <c r="BO32" i="1"/>
  <c r="BP34" i="1"/>
  <c r="BN35" i="1"/>
  <c r="BV35" i="1"/>
  <c r="BI37" i="1"/>
  <c r="BK37" i="1"/>
  <c r="BM37" i="1"/>
  <c r="BO37" i="1"/>
  <c r="BQ37" i="1"/>
  <c r="BS37" i="1"/>
  <c r="BU37" i="1"/>
  <c r="BI38" i="1"/>
  <c r="BK38" i="1"/>
  <c r="BM38" i="1"/>
  <c r="BO38" i="1"/>
  <c r="BQ38" i="1"/>
  <c r="BS38" i="1"/>
  <c r="BU38" i="1"/>
  <c r="BV41" i="1"/>
  <c r="BI44" i="1"/>
  <c r="BM44" i="1"/>
  <c r="BQ44" i="1"/>
  <c r="BU44" i="1"/>
  <c r="BM45" i="1"/>
  <c r="BU45" i="1"/>
  <c r="BJ47" i="1"/>
  <c r="BR47" i="1"/>
  <c r="BN48" i="1"/>
  <c r="BV48" i="1"/>
  <c r="BL49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R53" i="1"/>
  <c r="BL54" i="1"/>
  <c r="BP54" i="1"/>
  <c r="BT54" i="1"/>
  <c r="BR56" i="1"/>
  <c r="BO58" i="1"/>
  <c r="BJ60" i="1"/>
  <c r="BI61" i="1"/>
  <c r="BQ61" i="1"/>
  <c r="BU62" i="1"/>
  <c r="BP63" i="1"/>
  <c r="BI64" i="1"/>
  <c r="BK64" i="1"/>
  <c r="BM64" i="1"/>
  <c r="BO64" i="1"/>
  <c r="BQ64" i="1"/>
  <c r="BS64" i="1"/>
  <c r="BU64" i="1"/>
  <c r="BI66" i="1"/>
  <c r="BI67" i="1"/>
  <c r="BK67" i="1"/>
  <c r="BM67" i="1"/>
  <c r="BO67" i="1"/>
  <c r="BQ67" i="1"/>
  <c r="BS67" i="1"/>
  <c r="BU67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Q69" i="1"/>
  <c r="BJ70" i="1"/>
  <c r="BR70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P74" i="1"/>
  <c r="BI75" i="1"/>
  <c r="BQ75" i="1"/>
  <c r="BJ79" i="1"/>
  <c r="BN79" i="1"/>
  <c r="BR79" i="1"/>
  <c r="BV79" i="1"/>
  <c r="BR80" i="1"/>
  <c r="BJ81" i="1"/>
  <c r="BL81" i="1"/>
  <c r="BN81" i="1"/>
  <c r="BP81" i="1"/>
  <c r="BR81" i="1"/>
  <c r="BT81" i="1"/>
  <c r="BV81" i="1"/>
  <c r="BJ83" i="1"/>
  <c r="BI85" i="1"/>
  <c r="BM85" i="1"/>
  <c r="BQ85" i="1"/>
  <c r="BU85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I91" i="1"/>
  <c r="BM91" i="1"/>
  <c r="BQ91" i="1"/>
  <c r="BU91" i="1"/>
  <c r="BI93" i="1"/>
  <c r="BK93" i="1"/>
  <c r="BM93" i="1"/>
  <c r="BO93" i="1"/>
  <c r="BQ93" i="1"/>
  <c r="BS93" i="1"/>
  <c r="BU93" i="1"/>
  <c r="BO94" i="1"/>
  <c r="BI95" i="1"/>
  <c r="BN95" i="1"/>
  <c r="BR95" i="1"/>
  <c r="BV95" i="1"/>
  <c r="BV98" i="1"/>
  <c r="BI100" i="1"/>
  <c r="BK100" i="1"/>
  <c r="BM100" i="1"/>
  <c r="BO100" i="1"/>
  <c r="BQ100" i="1"/>
  <c r="BS100" i="1"/>
  <c r="BU100" i="1"/>
  <c r="BI101" i="1"/>
  <c r="BK101" i="1"/>
  <c r="BM101" i="1"/>
  <c r="BO101" i="1"/>
  <c r="BQ101" i="1"/>
  <c r="BS101" i="1"/>
  <c r="BU101" i="1"/>
  <c r="BI102" i="1"/>
  <c r="BM102" i="1"/>
  <c r="BQ102" i="1"/>
  <c r="BU102" i="1"/>
  <c r="BJ103" i="1"/>
  <c r="BN103" i="1"/>
  <c r="BR103" i="1"/>
  <c r="BV103" i="1"/>
  <c r="BK105" i="1"/>
  <c r="BO105" i="1"/>
  <c r="BS105" i="1"/>
  <c r="BJ112" i="1"/>
  <c r="BL112" i="1"/>
  <c r="BN112" i="1"/>
  <c r="BP112" i="1"/>
  <c r="BR112" i="1"/>
  <c r="BT112" i="1"/>
  <c r="BV112" i="1"/>
  <c r="BQ106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I108" i="1"/>
  <c r="BK108" i="1"/>
  <c r="BM108" i="1"/>
  <c r="BO108" i="1"/>
  <c r="BQ108" i="1"/>
  <c r="BS108" i="1"/>
  <c r="BU108" i="1"/>
  <c r="BK109" i="1"/>
  <c r="BO109" i="1"/>
  <c r="BS109" i="1"/>
  <c r="BI110" i="1"/>
  <c r="BM110" i="1"/>
  <c r="BQ110" i="1"/>
  <c r="BU110" i="1"/>
  <c r="BV111" i="1"/>
  <c r="BJ114" i="1"/>
  <c r="BL114" i="1"/>
  <c r="BN114" i="1"/>
  <c r="BP114" i="1"/>
  <c r="BR114" i="1"/>
  <c r="BT114" i="1"/>
  <c r="BV114" i="1"/>
  <c r="BK131" i="1"/>
  <c r="BO131" i="1"/>
  <c r="BS131" i="1"/>
  <c r="BP118" i="1"/>
  <c r="BM119" i="1"/>
  <c r="BU119" i="1"/>
  <c r="BU126" i="1"/>
  <c r="BJ128" i="1"/>
  <c r="BR128" i="1"/>
  <c r="BI129" i="1"/>
  <c r="BK129" i="1"/>
  <c r="BM129" i="1"/>
  <c r="BO129" i="1"/>
  <c r="BQ129" i="1"/>
  <c r="BS129" i="1"/>
  <c r="BU129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I125" i="1"/>
  <c r="BQ125" i="1"/>
  <c r="BJ132" i="1"/>
  <c r="BL132" i="1"/>
  <c r="BN132" i="1"/>
  <c r="BP132" i="1"/>
  <c r="BR132" i="1"/>
  <c r="BT132" i="1"/>
  <c r="BV132" i="1"/>
  <c r="BR133" i="1"/>
  <c r="BK134" i="1"/>
  <c r="BO134" i="1"/>
  <c r="BS134" i="1"/>
  <c r="BI135" i="1"/>
  <c r="BK135" i="1"/>
  <c r="BM135" i="1"/>
  <c r="BO135" i="1"/>
  <c r="BQ135" i="1"/>
  <c r="BS135" i="1"/>
  <c r="BU135" i="1"/>
  <c r="BJ136" i="1"/>
  <c r="BL136" i="1"/>
  <c r="BN136" i="1"/>
  <c r="BP136" i="1"/>
  <c r="BR136" i="1"/>
  <c r="BT136" i="1"/>
  <c r="BV136" i="1"/>
  <c r="BI137" i="1"/>
  <c r="BK137" i="1"/>
  <c r="BM137" i="1"/>
  <c r="BO137" i="1"/>
  <c r="BQ137" i="1"/>
  <c r="BS137" i="1"/>
  <c r="BU137" i="1"/>
  <c r="BI173" i="1"/>
  <c r="BK173" i="1"/>
  <c r="BM173" i="1"/>
  <c r="BO173" i="1"/>
  <c r="BQ173" i="1"/>
  <c r="BS173" i="1"/>
  <c r="BU173" i="1"/>
  <c r="BI139" i="1"/>
  <c r="BK139" i="1"/>
  <c r="BM139" i="1"/>
  <c r="BO139" i="1"/>
  <c r="BQ139" i="1"/>
  <c r="BS139" i="1"/>
  <c r="BU139" i="1"/>
  <c r="BL115" i="1"/>
  <c r="BP115" i="1"/>
  <c r="BT115" i="1"/>
  <c r="BJ140" i="1"/>
  <c r="BN140" i="1"/>
  <c r="BR140" i="1"/>
  <c r="BV140" i="1"/>
  <c r="BK141" i="1"/>
  <c r="BO141" i="1"/>
  <c r="BS141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I145" i="1"/>
  <c r="BK146" i="1"/>
  <c r="BS146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K148" i="1"/>
  <c r="BO148" i="1"/>
  <c r="BS148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J151" i="1"/>
  <c r="BL151" i="1"/>
  <c r="BN151" i="1"/>
  <c r="BP151" i="1"/>
  <c r="BR151" i="1"/>
  <c r="BT151" i="1"/>
  <c r="BV151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I154" i="1"/>
  <c r="BK154" i="1"/>
  <c r="BM154" i="1"/>
  <c r="BO154" i="1"/>
  <c r="BQ154" i="1"/>
  <c r="BS154" i="1"/>
  <c r="BU154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I19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J163" i="1"/>
  <c r="BN163" i="1"/>
  <c r="BR163" i="1"/>
  <c r="BV163" i="1"/>
  <c r="BI164" i="1"/>
  <c r="BK164" i="1"/>
  <c r="BM164" i="1"/>
  <c r="BO164" i="1"/>
  <c r="BQ164" i="1"/>
  <c r="BS164" i="1"/>
  <c r="BU164" i="1"/>
  <c r="BI166" i="1"/>
  <c r="BM166" i="1"/>
  <c r="BQ166" i="1"/>
  <c r="BU166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I169" i="1"/>
  <c r="BK169" i="1"/>
  <c r="BM169" i="1"/>
  <c r="BO169" i="1"/>
  <c r="BQ169" i="1"/>
  <c r="BS169" i="1"/>
  <c r="BU169" i="1"/>
  <c r="BI170" i="1"/>
  <c r="BM170" i="1"/>
  <c r="BQ170" i="1"/>
  <c r="BU170" i="1"/>
  <c r="BK171" i="1"/>
  <c r="BO171" i="1"/>
  <c r="BS171" i="1"/>
  <c r="BJ174" i="1"/>
  <c r="BL174" i="1"/>
  <c r="BN174" i="1"/>
  <c r="BP174" i="1"/>
  <c r="BR174" i="1"/>
  <c r="BT174" i="1"/>
  <c r="BV174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I203" i="1"/>
  <c r="BI178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I179" i="1"/>
  <c r="BI144" i="1"/>
  <c r="BM144" i="1"/>
  <c r="BQ144" i="1"/>
  <c r="BU144" i="1"/>
  <c r="BI195" i="1"/>
  <c r="BI177" i="1"/>
  <c r="BJ5" i="1"/>
  <c r="BN5" i="1"/>
  <c r="BR5" i="1"/>
  <c r="BV5" i="1"/>
  <c r="AH193" i="1"/>
  <c r="AH177" i="1"/>
  <c r="AH195" i="1"/>
  <c r="D6" i="3"/>
  <c r="EJ40" i="3"/>
  <c r="F19" i="2"/>
  <c r="G19" i="2"/>
  <c r="F24" i="2"/>
  <c r="G24" i="2"/>
  <c r="F7" i="2"/>
  <c r="G7" i="2"/>
  <c r="F9" i="2"/>
  <c r="G9" i="2"/>
  <c r="F5" i="2"/>
  <c r="G5" i="2"/>
  <c r="F28" i="2"/>
  <c r="G28" i="2"/>
  <c r="F6" i="2"/>
  <c r="G6" i="2"/>
  <c r="F98" i="2"/>
  <c r="G98" i="2"/>
  <c r="D10" i="3"/>
  <c r="D5" i="3"/>
  <c r="D12" i="3"/>
  <c r="D15" i="3"/>
  <c r="D9" i="3"/>
  <c r="D17" i="3"/>
  <c r="D14" i="3"/>
  <c r="D11" i="3"/>
  <c r="D25" i="3"/>
  <c r="D20" i="3"/>
  <c r="D24" i="3"/>
  <c r="D7" i="3"/>
  <c r="F25" i="3"/>
  <c r="AF25" i="3" s="1"/>
  <c r="EK25" i="3" s="1"/>
  <c r="F14" i="3"/>
  <c r="F11" i="3"/>
  <c r="F10" i="3"/>
  <c r="D18" i="3"/>
  <c r="D13" i="3"/>
  <c r="F17" i="3"/>
  <c r="F12" i="3"/>
  <c r="F5" i="3"/>
  <c r="F15" i="3"/>
  <c r="F18" i="3"/>
  <c r="EK45" i="3"/>
  <c r="EK46" i="3"/>
  <c r="EK47" i="3"/>
  <c r="AH140" i="1"/>
  <c r="F61" i="2"/>
  <c r="G61" i="2"/>
  <c r="F48" i="2"/>
  <c r="G48" i="2"/>
  <c r="F56" i="2"/>
  <c r="G56" i="2"/>
  <c r="F62" i="2"/>
  <c r="G62" i="2"/>
  <c r="F121" i="2"/>
  <c r="M121" i="2" s="1"/>
  <c r="G121" i="2"/>
  <c r="D121" i="2"/>
  <c r="F65" i="2"/>
  <c r="G65" i="2"/>
  <c r="F71" i="2"/>
  <c r="G71" i="2"/>
  <c r="F81" i="2"/>
  <c r="G81" i="2"/>
  <c r="F122" i="2"/>
  <c r="G122" i="2"/>
  <c r="D122" i="2"/>
  <c r="F111" i="2"/>
  <c r="G111" i="2"/>
  <c r="F72" i="2"/>
  <c r="G72" i="2"/>
  <c r="F30" i="2"/>
  <c r="G30" i="2"/>
  <c r="F116" i="2"/>
  <c r="G116" i="2"/>
  <c r="F99" i="2"/>
  <c r="G99" i="2"/>
  <c r="F69" i="2"/>
  <c r="G69" i="2"/>
  <c r="F54" i="2"/>
  <c r="G54" i="2"/>
  <c r="F119" i="2"/>
  <c r="G119" i="2"/>
  <c r="D119" i="2"/>
  <c r="F118" i="2"/>
  <c r="M118" i="2" s="1"/>
  <c r="G118" i="2"/>
  <c r="D118" i="2"/>
  <c r="F25" i="2"/>
  <c r="G25" i="2"/>
  <c r="F34" i="2"/>
  <c r="G34" i="2"/>
  <c r="F105" i="2"/>
  <c r="G105" i="2"/>
  <c r="F18" i="2"/>
  <c r="G18" i="2"/>
  <c r="F38" i="2"/>
  <c r="G38" i="2"/>
  <c r="F82" i="2"/>
  <c r="G82" i="2"/>
  <c r="F11" i="2"/>
  <c r="G11" i="2"/>
  <c r="F59" i="2"/>
  <c r="G59" i="2"/>
  <c r="F109" i="2"/>
  <c r="G109" i="2"/>
  <c r="F68" i="2"/>
  <c r="G68" i="2"/>
  <c r="F114" i="2"/>
  <c r="G114" i="2"/>
  <c r="D114" i="2"/>
  <c r="F78" i="2"/>
  <c r="G78" i="2"/>
  <c r="F60" i="2"/>
  <c r="G60" i="2"/>
  <c r="F87" i="2"/>
  <c r="G87" i="2"/>
  <c r="F120" i="2"/>
  <c r="M120" i="2" s="1"/>
  <c r="G120" i="2"/>
  <c r="D120" i="2"/>
  <c r="F20" i="2"/>
  <c r="G20" i="2"/>
  <c r="F115" i="2"/>
  <c r="G115" i="2"/>
  <c r="F123" i="2"/>
  <c r="D123" i="2" s="1"/>
  <c r="F106" i="2"/>
  <c r="G106" i="2"/>
  <c r="F58" i="2"/>
  <c r="G58" i="2"/>
  <c r="F112" i="2"/>
  <c r="G112" i="2"/>
  <c r="F88" i="2"/>
  <c r="G88" i="2"/>
  <c r="F113" i="2"/>
  <c r="G113" i="2"/>
  <c r="F51" i="2"/>
  <c r="G51" i="2"/>
  <c r="F110" i="2"/>
  <c r="G110" i="2"/>
  <c r="F117" i="2"/>
  <c r="D117" i="2" s="1"/>
  <c r="EE118" i="2"/>
  <c r="F53" i="2"/>
  <c r="G53" i="2"/>
  <c r="F55" i="2"/>
  <c r="G55" i="2"/>
  <c r="EE119" i="2"/>
  <c r="F86" i="2"/>
  <c r="G86" i="2"/>
  <c r="EE120" i="2"/>
  <c r="EE121" i="2"/>
  <c r="EE123" i="2"/>
  <c r="EE122" i="2"/>
  <c r="I88" i="2"/>
  <c r="J88" i="2"/>
  <c r="K88" i="2"/>
  <c r="L88" i="2"/>
  <c r="DV122" i="2"/>
  <c r="F74" i="2"/>
  <c r="G74" i="2"/>
  <c r="G123" i="2"/>
  <c r="F75" i="2"/>
  <c r="G75" i="2"/>
  <c r="F45" i="2"/>
  <c r="G45" i="2"/>
  <c r="F66" i="2"/>
  <c r="G66" i="2"/>
  <c r="F80" i="2"/>
  <c r="G80" i="2"/>
  <c r="F85" i="2"/>
  <c r="EE116" i="2"/>
  <c r="EE117" i="2"/>
  <c r="F91" i="2"/>
  <c r="G91" i="2"/>
  <c r="F57" i="2"/>
  <c r="G57" i="2"/>
  <c r="F52" i="2"/>
  <c r="EE115" i="2"/>
  <c r="F27" i="2"/>
  <c r="G27" i="2"/>
  <c r="F70" i="2"/>
  <c r="G70" i="2"/>
  <c r="F95" i="2"/>
  <c r="G95" i="2"/>
  <c r="F47" i="2"/>
  <c r="G47" i="2"/>
  <c r="F94" i="2"/>
  <c r="G94" i="2"/>
  <c r="F43" i="2"/>
  <c r="EE114" i="2"/>
  <c r="F100" i="2"/>
  <c r="G100" i="2"/>
  <c r="F29" i="2"/>
  <c r="G29" i="2"/>
  <c r="F35" i="2"/>
  <c r="G35" i="2"/>
  <c r="F79" i="2"/>
  <c r="G79" i="2"/>
  <c r="G85" i="2"/>
  <c r="G117" i="2"/>
  <c r="F50" i="2"/>
  <c r="G50" i="2"/>
  <c r="F76" i="2"/>
  <c r="G76" i="2"/>
  <c r="F89" i="2"/>
  <c r="G89" i="2"/>
  <c r="F39" i="2"/>
  <c r="G39" i="2"/>
  <c r="F90" i="2"/>
  <c r="G90" i="2"/>
  <c r="EE109" i="2"/>
  <c r="EE110" i="2"/>
  <c r="EE111" i="2"/>
  <c r="EE112" i="2"/>
  <c r="EE113" i="2"/>
  <c r="F77" i="2"/>
  <c r="G77" i="2"/>
  <c r="F22" i="2"/>
  <c r="G22" i="2"/>
  <c r="F46" i="2"/>
  <c r="G46" i="2"/>
  <c r="F16" i="2"/>
  <c r="G16" i="2"/>
  <c r="F101" i="2"/>
  <c r="G101" i="2"/>
  <c r="F64" i="2"/>
  <c r="G64" i="2"/>
  <c r="F104" i="2"/>
  <c r="G104" i="2"/>
  <c r="EE103" i="2"/>
  <c r="EE104" i="2"/>
  <c r="EE105" i="2"/>
  <c r="EE106" i="2"/>
  <c r="EE107" i="2"/>
  <c r="EE108" i="2"/>
  <c r="F42" i="2"/>
  <c r="G42" i="2"/>
  <c r="F31" i="2"/>
  <c r="G31" i="2"/>
  <c r="F92" i="2"/>
  <c r="G92" i="2"/>
  <c r="EE91" i="2"/>
  <c r="EE92" i="2"/>
  <c r="F108" i="2"/>
  <c r="G108" i="2"/>
  <c r="EE93" i="2"/>
  <c r="G43" i="2"/>
  <c r="F44" i="2"/>
  <c r="G44" i="2"/>
  <c r="EE94" i="2"/>
  <c r="EE95" i="2"/>
  <c r="EE96" i="2"/>
  <c r="EE97" i="2"/>
  <c r="EE98" i="2"/>
  <c r="EE99" i="2"/>
  <c r="EE100" i="2"/>
  <c r="EE101" i="2"/>
  <c r="EE102" i="2"/>
  <c r="F93" i="2"/>
  <c r="G93" i="2"/>
  <c r="F26" i="2"/>
  <c r="G26" i="2"/>
  <c r="F63" i="2"/>
  <c r="G63" i="2"/>
  <c r="F36" i="2"/>
  <c r="G36" i="2"/>
  <c r="F96" i="2"/>
  <c r="G96" i="2"/>
  <c r="F40" i="2"/>
  <c r="G40" i="2"/>
  <c r="F15" i="2"/>
  <c r="G15" i="2"/>
  <c r="G52" i="2"/>
  <c r="EE83" i="2"/>
  <c r="F102" i="2"/>
  <c r="G102" i="2"/>
  <c r="EE84" i="2"/>
  <c r="EE85" i="2"/>
  <c r="EE86" i="2"/>
  <c r="EE87" i="2"/>
  <c r="EE88" i="2"/>
  <c r="EE89" i="2"/>
  <c r="EE90" i="2"/>
  <c r="F83" i="2"/>
  <c r="G83" i="2"/>
  <c r="F8" i="2"/>
  <c r="G8" i="2"/>
  <c r="F21" i="2"/>
  <c r="G21" i="2"/>
  <c r="F10" i="2"/>
  <c r="G10" i="2"/>
  <c r="F41" i="2"/>
  <c r="G41" i="2"/>
  <c r="F33" i="2"/>
  <c r="G33" i="2"/>
  <c r="EE75" i="2"/>
  <c r="F73" i="2"/>
  <c r="G73" i="2"/>
  <c r="EE76" i="2"/>
  <c r="EE77" i="2"/>
  <c r="EE78" i="2"/>
  <c r="EE79" i="2"/>
  <c r="EE80" i="2"/>
  <c r="EE81" i="2"/>
  <c r="F67" i="2"/>
  <c r="G67" i="2"/>
  <c r="EE82" i="2"/>
  <c r="I33" i="2"/>
  <c r="K33" i="2"/>
  <c r="I21" i="2"/>
  <c r="K21" i="2"/>
  <c r="I52" i="2"/>
  <c r="K52" i="2"/>
  <c r="I36" i="2"/>
  <c r="K36" i="2"/>
  <c r="I57" i="2"/>
  <c r="K57" i="2"/>
  <c r="I117" i="2"/>
  <c r="K117" i="2"/>
  <c r="I55" i="2"/>
  <c r="K55" i="2"/>
  <c r="I91" i="2"/>
  <c r="K91" i="2"/>
  <c r="I90" i="2"/>
  <c r="K90" i="2"/>
  <c r="I39" i="2"/>
  <c r="K39" i="2"/>
  <c r="I66" i="2"/>
  <c r="K66" i="2"/>
  <c r="I22" i="2"/>
  <c r="K22" i="2"/>
  <c r="I82" i="2"/>
  <c r="K82" i="2"/>
  <c r="I122" i="2"/>
  <c r="K122" i="2"/>
  <c r="M122" i="2"/>
  <c r="I105" i="2"/>
  <c r="K105" i="2"/>
  <c r="I120" i="2"/>
  <c r="K120" i="2"/>
  <c r="I118" i="2"/>
  <c r="K118" i="2"/>
  <c r="I71" i="2"/>
  <c r="K71" i="2"/>
  <c r="I63" i="2"/>
  <c r="K63" i="2"/>
  <c r="I47" i="2"/>
  <c r="K47" i="2"/>
  <c r="I94" i="2"/>
  <c r="K94" i="2"/>
  <c r="I29" i="2"/>
  <c r="K29" i="2"/>
  <c r="I78" i="2"/>
  <c r="K78" i="2"/>
  <c r="I51" i="2"/>
  <c r="K51" i="2"/>
  <c r="I121" i="2"/>
  <c r="K121" i="2"/>
  <c r="I69" i="2"/>
  <c r="K69" i="2"/>
  <c r="I93" i="2"/>
  <c r="K93" i="2"/>
  <c r="I77" i="2"/>
  <c r="K77" i="2"/>
  <c r="I58" i="2"/>
  <c r="K58" i="2"/>
  <c r="I76" i="2"/>
  <c r="K76" i="2"/>
  <c r="I56" i="2"/>
  <c r="K56" i="2"/>
  <c r="I28" i="2"/>
  <c r="K28" i="2"/>
  <c r="I19" i="2"/>
  <c r="K19" i="2"/>
  <c r="I7" i="2"/>
  <c r="K7" i="2"/>
  <c r="I5" i="2"/>
  <c r="K5" i="2"/>
  <c r="I24" i="2"/>
  <c r="K24" i="2"/>
  <c r="I9" i="2"/>
  <c r="K9" i="2"/>
  <c r="I8" i="2"/>
  <c r="K8" i="2"/>
  <c r="I98" i="2"/>
  <c r="K98" i="2"/>
  <c r="I70" i="2"/>
  <c r="K70" i="2"/>
  <c r="F14" i="2"/>
  <c r="I14" i="2"/>
  <c r="K14" i="2"/>
  <c r="I108" i="2"/>
  <c r="K108" i="2"/>
  <c r="F12" i="2"/>
  <c r="I12" i="2"/>
  <c r="K12" i="2"/>
  <c r="F49" i="2"/>
  <c r="I49" i="2"/>
  <c r="K49" i="2"/>
  <c r="I42" i="2"/>
  <c r="K42" i="2"/>
  <c r="F13" i="2"/>
  <c r="I13" i="2"/>
  <c r="K13" i="2"/>
  <c r="I109" i="2"/>
  <c r="K109" i="2"/>
  <c r="F23" i="2"/>
  <c r="I23" i="2"/>
  <c r="K23" i="2"/>
  <c r="F17" i="2"/>
  <c r="I17" i="2"/>
  <c r="K17" i="2"/>
  <c r="F97" i="2"/>
  <c r="I97" i="2"/>
  <c r="K97" i="2"/>
  <c r="I44" i="2"/>
  <c r="K44" i="2"/>
  <c r="F84" i="2"/>
  <c r="I84" i="2"/>
  <c r="K84" i="2"/>
  <c r="I96" i="2"/>
  <c r="K96" i="2"/>
  <c r="I73" i="2"/>
  <c r="K73" i="2"/>
  <c r="I10" i="2"/>
  <c r="K10" i="2"/>
  <c r="I62" i="2"/>
  <c r="K62" i="2"/>
  <c r="I87" i="2"/>
  <c r="K87" i="2"/>
  <c r="I20" i="2"/>
  <c r="K20" i="2"/>
  <c r="I41" i="2"/>
  <c r="K41" i="2"/>
  <c r="I59" i="2"/>
  <c r="K59" i="2"/>
  <c r="I40" i="2"/>
  <c r="K40" i="2"/>
  <c r="I6" i="2"/>
  <c r="K6" i="2"/>
  <c r="I67" i="2"/>
  <c r="K67" i="2"/>
  <c r="I107" i="2"/>
  <c r="K107" i="2"/>
  <c r="F32" i="2"/>
  <c r="I32" i="2"/>
  <c r="K32" i="2"/>
  <c r="I68" i="2"/>
  <c r="K68" i="2"/>
  <c r="F103" i="2"/>
  <c r="I103" i="2"/>
  <c r="K103" i="2"/>
  <c r="I46" i="2"/>
  <c r="K46" i="2"/>
  <c r="I113" i="2"/>
  <c r="K113" i="2"/>
  <c r="M113" i="2"/>
  <c r="I114" i="2"/>
  <c r="K114" i="2"/>
  <c r="I101" i="2"/>
  <c r="K101" i="2"/>
  <c r="I112" i="2"/>
  <c r="K112" i="2"/>
  <c r="I111" i="2"/>
  <c r="K111" i="2"/>
  <c r="M111" i="2"/>
  <c r="I65" i="2"/>
  <c r="K65" i="2"/>
  <c r="I16" i="2"/>
  <c r="K16" i="2"/>
  <c r="I100" i="2"/>
  <c r="K100" i="2"/>
  <c r="I18" i="2"/>
  <c r="K18" i="2"/>
  <c r="I35" i="2"/>
  <c r="K35" i="2"/>
  <c r="I31" i="2"/>
  <c r="K31" i="2"/>
  <c r="I123" i="2"/>
  <c r="K123" i="2"/>
  <c r="I25" i="2"/>
  <c r="K25" i="2"/>
  <c r="I43" i="2"/>
  <c r="K43" i="2"/>
  <c r="I11" i="2"/>
  <c r="K11" i="2"/>
  <c r="I119" i="2"/>
  <c r="K119" i="2"/>
  <c r="M119" i="2"/>
  <c r="I60" i="2"/>
  <c r="K60" i="2"/>
  <c r="I26" i="2"/>
  <c r="K26" i="2"/>
  <c r="I50" i="2"/>
  <c r="K50" i="2"/>
  <c r="I53" i="2"/>
  <c r="K53" i="2"/>
  <c r="I64" i="2"/>
  <c r="K64" i="2"/>
  <c r="I116" i="2"/>
  <c r="K116" i="2"/>
  <c r="I72" i="2"/>
  <c r="K72" i="2"/>
  <c r="I74" i="2"/>
  <c r="K74" i="2"/>
  <c r="I99" i="2"/>
  <c r="K99" i="2"/>
  <c r="I95" i="2"/>
  <c r="K95" i="2"/>
  <c r="I27" i="2"/>
  <c r="K27" i="2"/>
  <c r="I80" i="2"/>
  <c r="K80" i="2"/>
  <c r="I86" i="2"/>
  <c r="K86" i="2"/>
  <c r="I45" i="2"/>
  <c r="K45" i="2"/>
  <c r="I15" i="2"/>
  <c r="K15" i="2"/>
  <c r="I34" i="2"/>
  <c r="K34" i="2"/>
  <c r="I92" i="2"/>
  <c r="K92" i="2"/>
  <c r="I89" i="2"/>
  <c r="K89" i="2"/>
  <c r="I79" i="2"/>
  <c r="K79" i="2"/>
  <c r="I38" i="2"/>
  <c r="K38" i="2"/>
  <c r="I85" i="2"/>
  <c r="K85" i="2"/>
  <c r="I54" i="2"/>
  <c r="K54" i="2"/>
  <c r="I48" i="2"/>
  <c r="K48" i="2"/>
  <c r="I61" i="2"/>
  <c r="K61" i="2"/>
  <c r="I104" i="2"/>
  <c r="K104" i="2"/>
  <c r="I83" i="2"/>
  <c r="K83" i="2"/>
  <c r="I75" i="2"/>
  <c r="K75" i="2"/>
  <c r="I102" i="2"/>
  <c r="K102" i="2"/>
  <c r="I110" i="2"/>
  <c r="K110" i="2"/>
  <c r="M110" i="2" s="1"/>
  <c r="I106" i="2"/>
  <c r="K106" i="2"/>
  <c r="I30" i="2"/>
  <c r="K30" i="2"/>
  <c r="I115" i="2"/>
  <c r="K115" i="2"/>
  <c r="I81" i="2"/>
  <c r="K81" i="2"/>
  <c r="F37" i="2"/>
  <c r="I37" i="2"/>
  <c r="K37" i="2"/>
  <c r="G103" i="2"/>
  <c r="G17" i="2"/>
  <c r="G37" i="2"/>
  <c r="G12" i="2"/>
  <c r="G13" i="2"/>
  <c r="G84" i="2"/>
  <c r="G49" i="2"/>
  <c r="G97" i="2"/>
  <c r="G14" i="2"/>
  <c r="G23" i="2"/>
  <c r="G32" i="2"/>
  <c r="AH190" i="1"/>
  <c r="EK44" i="3"/>
  <c r="AH192" i="1"/>
  <c r="AH168" i="1"/>
  <c r="AH169" i="1"/>
  <c r="AH170" i="1"/>
  <c r="AH174" i="1"/>
  <c r="AH142" i="1"/>
  <c r="AH175" i="1"/>
  <c r="AH178" i="1"/>
  <c r="AH167" i="1"/>
  <c r="AH179" i="1"/>
  <c r="AH144" i="1"/>
  <c r="AH180" i="1"/>
  <c r="AH181" i="1"/>
  <c r="AH150" i="1"/>
  <c r="AH184" i="1"/>
  <c r="AH186" i="1"/>
  <c r="AH188" i="1"/>
  <c r="AH187" i="1"/>
  <c r="AH189" i="1"/>
  <c r="AH148" i="1"/>
  <c r="D21" i="3"/>
  <c r="F21" i="3"/>
  <c r="D8" i="3"/>
  <c r="AE5" i="3" s="1"/>
  <c r="F8" i="3"/>
  <c r="F20" i="3"/>
  <c r="F9" i="3"/>
  <c r="F7" i="3"/>
  <c r="DV75" i="2"/>
  <c r="J116" i="2"/>
  <c r="L116" i="2"/>
  <c r="J115" i="2"/>
  <c r="L115" i="2"/>
  <c r="J81" i="2"/>
  <c r="L81" i="2"/>
  <c r="DV119" i="2"/>
  <c r="DV123" i="2"/>
  <c r="DV121" i="2"/>
  <c r="J29" i="2"/>
  <c r="L29" i="2"/>
  <c r="DV118" i="2"/>
  <c r="DV120" i="2"/>
  <c r="J62" i="2"/>
  <c r="L62" i="2"/>
  <c r="J74" i="2"/>
  <c r="L74" i="2"/>
  <c r="DV77" i="2"/>
  <c r="DV96" i="2"/>
  <c r="J85" i="2"/>
  <c r="L85" i="2"/>
  <c r="J118" i="2"/>
  <c r="L118" i="2"/>
  <c r="DV111" i="2"/>
  <c r="J110" i="2"/>
  <c r="L110" i="2"/>
  <c r="J25" i="2"/>
  <c r="L25" i="2"/>
  <c r="DV115" i="2"/>
  <c r="DV116" i="2"/>
  <c r="DV117" i="2"/>
  <c r="DV58" i="2"/>
  <c r="EE58" i="2"/>
  <c r="DV113" i="2"/>
  <c r="DV114" i="2"/>
  <c r="DV112" i="2"/>
  <c r="DV102" i="2"/>
  <c r="DV107" i="2"/>
  <c r="DV108" i="2"/>
  <c r="DV109" i="2"/>
  <c r="DV110" i="2"/>
  <c r="DV101" i="2"/>
  <c r="DV103" i="2"/>
  <c r="DV104" i="2"/>
  <c r="DV105" i="2"/>
  <c r="DV106" i="2"/>
  <c r="EE10" i="2"/>
  <c r="EE6" i="2"/>
  <c r="EE17" i="2"/>
  <c r="EE7" i="2"/>
  <c r="EE8" i="2"/>
  <c r="EE11" i="2"/>
  <c r="EE9" i="2"/>
  <c r="EE12" i="2"/>
  <c r="EE18" i="2"/>
  <c r="DV13" i="2"/>
  <c r="EE13" i="2"/>
  <c r="EE22" i="2"/>
  <c r="EE23" i="2"/>
  <c r="EE14" i="2"/>
  <c r="EE5" i="2"/>
  <c r="EE15" i="2"/>
  <c r="EE16" i="2"/>
  <c r="EE26" i="2"/>
  <c r="EE25" i="2"/>
  <c r="EE19" i="2"/>
  <c r="EE20" i="2"/>
  <c r="DV19" i="2"/>
  <c r="EE21" i="2"/>
  <c r="EE27" i="2"/>
  <c r="EE24" i="2"/>
  <c r="DV29" i="2"/>
  <c r="EE29" i="2"/>
  <c r="EE30" i="2"/>
  <c r="EE31" i="2"/>
  <c r="EE32" i="2"/>
  <c r="DV28" i="2"/>
  <c r="EE28" i="2"/>
  <c r="EE33" i="2"/>
  <c r="EE34" i="2"/>
  <c r="EE35" i="2"/>
  <c r="EE36" i="2"/>
  <c r="EE37" i="2"/>
  <c r="EE38" i="2"/>
  <c r="EE39" i="2"/>
  <c r="EE40" i="2"/>
  <c r="EE41" i="2"/>
  <c r="DV42" i="2"/>
  <c r="EE42" i="2"/>
  <c r="EE43" i="2"/>
  <c r="DV44" i="2"/>
  <c r="EE44" i="2"/>
  <c r="EE45" i="2"/>
  <c r="EE46" i="2"/>
  <c r="EE47" i="2"/>
  <c r="DV49" i="2"/>
  <c r="EE49" i="2"/>
  <c r="EE50" i="2"/>
  <c r="EE51" i="2"/>
  <c r="DV52" i="2"/>
  <c r="EE52" i="2"/>
  <c r="EE53" i="2"/>
  <c r="EE54" i="2"/>
  <c r="EE55" i="2"/>
  <c r="EE56" i="2"/>
  <c r="EE48" i="2"/>
  <c r="EE57" i="2"/>
  <c r="EE59" i="2"/>
  <c r="EE60" i="2"/>
  <c r="EE61" i="2"/>
  <c r="EE62" i="2"/>
  <c r="EE63" i="2"/>
  <c r="DV64" i="2"/>
  <c r="EE64" i="2"/>
  <c r="EE65" i="2"/>
  <c r="DV66" i="2"/>
  <c r="EE66" i="2"/>
  <c r="EE67" i="2"/>
  <c r="EE68" i="2"/>
  <c r="DV69" i="2"/>
  <c r="EE69" i="2"/>
  <c r="EE70" i="2"/>
  <c r="EE71" i="2"/>
  <c r="EE72" i="2"/>
  <c r="EE73" i="2"/>
  <c r="EE74" i="2"/>
  <c r="DV80" i="2"/>
  <c r="DV85" i="2"/>
  <c r="DV88" i="2"/>
  <c r="DV89" i="2"/>
  <c r="DV90" i="2"/>
  <c r="DV93" i="2"/>
  <c r="DV94" i="2"/>
  <c r="DV95" i="2"/>
  <c r="DV97" i="2"/>
  <c r="DV98" i="2"/>
  <c r="DV99" i="2"/>
  <c r="EJ43" i="3"/>
  <c r="EK43" i="3"/>
  <c r="EJ29" i="3"/>
  <c r="EK29" i="3"/>
  <c r="EJ30" i="3"/>
  <c r="EK30" i="3"/>
  <c r="EJ31" i="3"/>
  <c r="EK31" i="3"/>
  <c r="EJ32" i="3"/>
  <c r="EK32" i="3"/>
  <c r="EJ33" i="3"/>
  <c r="EK33" i="3"/>
  <c r="EJ34" i="3"/>
  <c r="EK34" i="3"/>
  <c r="EJ35" i="3"/>
  <c r="EK35" i="3"/>
  <c r="EJ37" i="3"/>
  <c r="EK37" i="3"/>
  <c r="EJ38" i="3"/>
  <c r="EK38" i="3"/>
  <c r="EJ39" i="3"/>
  <c r="EK39" i="3"/>
  <c r="EK40" i="3"/>
  <c r="EJ41" i="3"/>
  <c r="EK41" i="3"/>
  <c r="EJ42" i="3"/>
  <c r="EK42" i="3"/>
  <c r="EJ44" i="3"/>
  <c r="F24" i="3"/>
  <c r="F13" i="3"/>
  <c r="F6" i="3"/>
  <c r="EJ28" i="3"/>
  <c r="AH111" i="1"/>
  <c r="AH116" i="1"/>
  <c r="AH117" i="1"/>
  <c r="AH126" i="1"/>
  <c r="AH127" i="1"/>
  <c r="AH125" i="1"/>
  <c r="AH132" i="1"/>
  <c r="AH133" i="1"/>
  <c r="AH135" i="1"/>
  <c r="AH136" i="1"/>
  <c r="AH137" i="1"/>
  <c r="AH173" i="1"/>
  <c r="AH138" i="1"/>
  <c r="AH139" i="1"/>
  <c r="AH115" i="1"/>
  <c r="AH141" i="1"/>
  <c r="AH143" i="1"/>
  <c r="AH146" i="1"/>
  <c r="AH147" i="1"/>
  <c r="AH149" i="1"/>
  <c r="AH151" i="1"/>
  <c r="AH152" i="1"/>
  <c r="AH153" i="1"/>
  <c r="AH155" i="1"/>
  <c r="AH156" i="1"/>
  <c r="AH158" i="1"/>
  <c r="AH159" i="1"/>
  <c r="AH160" i="1"/>
  <c r="AH161" i="1"/>
  <c r="AH162" i="1"/>
  <c r="EK28" i="3"/>
  <c r="DV10" i="2"/>
  <c r="DV17" i="2"/>
  <c r="DV8" i="2"/>
  <c r="DV11" i="2"/>
  <c r="DV12" i="2"/>
  <c r="DV18" i="2"/>
  <c r="DV22" i="2"/>
  <c r="DV23" i="2"/>
  <c r="DV5" i="2"/>
  <c r="DV14" i="2"/>
  <c r="DV26" i="2"/>
  <c r="DV25" i="2"/>
  <c r="DV15" i="2"/>
  <c r="DV6" i="2"/>
  <c r="DV20" i="2"/>
  <c r="DV27" i="2"/>
  <c r="DV7" i="2"/>
  <c r="DV16" i="2"/>
  <c r="DV24" i="2"/>
  <c r="DV21" i="2"/>
  <c r="DV30" i="2"/>
  <c r="DV31" i="2"/>
  <c r="DV32" i="2"/>
  <c r="DV33" i="2"/>
  <c r="DV34" i="2"/>
  <c r="DV35" i="2"/>
  <c r="DV36" i="2"/>
  <c r="DV37" i="2"/>
  <c r="DV38" i="2"/>
  <c r="DV39" i="2"/>
  <c r="DV40" i="2"/>
  <c r="DV41" i="2"/>
  <c r="DV43" i="2"/>
  <c r="DV45" i="2"/>
  <c r="DV46" i="2"/>
  <c r="DV47" i="2"/>
  <c r="DV50" i="2"/>
  <c r="DV51" i="2"/>
  <c r="DV53" i="2"/>
  <c r="DV54" i="2"/>
  <c r="DV55" i="2"/>
  <c r="DV56" i="2"/>
  <c r="DV48" i="2"/>
  <c r="DV57" i="2"/>
  <c r="DV59" i="2"/>
  <c r="DV60" i="2"/>
  <c r="DV61" i="2"/>
  <c r="DV62" i="2"/>
  <c r="DV63" i="2"/>
  <c r="DV65" i="2"/>
  <c r="DV67" i="2"/>
  <c r="DV100" i="2"/>
  <c r="DV68" i="2"/>
  <c r="DV70" i="2"/>
  <c r="DV71" i="2"/>
  <c r="DV72" i="2"/>
  <c r="DV73" i="2"/>
  <c r="DV74" i="2"/>
  <c r="DV76" i="2"/>
  <c r="DV78" i="2"/>
  <c r="DV79" i="2"/>
  <c r="DV81" i="2"/>
  <c r="DV82" i="2"/>
  <c r="DV83" i="2"/>
  <c r="DV84" i="2"/>
  <c r="DV86" i="2"/>
  <c r="DV87" i="2"/>
  <c r="DV91" i="2"/>
  <c r="DV92" i="2"/>
  <c r="DV9" i="2"/>
  <c r="J32" i="2"/>
  <c r="L32" i="2"/>
  <c r="J13" i="2"/>
  <c r="L13" i="2"/>
  <c r="J51" i="2"/>
  <c r="L51" i="2"/>
  <c r="J6" i="2"/>
  <c r="L6" i="2"/>
  <c r="J37" i="2"/>
  <c r="L37" i="2"/>
  <c r="J90" i="2"/>
  <c r="L90" i="2"/>
  <c r="J91" i="2"/>
  <c r="L91" i="2"/>
  <c r="J18" i="2"/>
  <c r="L18" i="2"/>
  <c r="J119" i="2"/>
  <c r="L119" i="2"/>
  <c r="J78" i="2"/>
  <c r="L78" i="2"/>
  <c r="J120" i="2"/>
  <c r="L120" i="2"/>
  <c r="J65" i="2"/>
  <c r="L65" i="2"/>
  <c r="J46" i="2"/>
  <c r="L46" i="2"/>
  <c r="J56" i="2"/>
  <c r="L56" i="2"/>
  <c r="J99" i="2"/>
  <c r="L99" i="2"/>
  <c r="J50" i="2"/>
  <c r="L50" i="2"/>
  <c r="J77" i="2"/>
  <c r="L77" i="2"/>
  <c r="J27" i="2"/>
  <c r="L27" i="2"/>
  <c r="J72" i="2"/>
  <c r="L72" i="2"/>
  <c r="J76" i="2"/>
  <c r="L76" i="2"/>
  <c r="J122" i="2"/>
  <c r="L122" i="2"/>
  <c r="J31" i="2"/>
  <c r="L31" i="2"/>
  <c r="J35" i="2"/>
  <c r="L35" i="2"/>
  <c r="J112" i="2"/>
  <c r="L112" i="2"/>
  <c r="J93" i="2"/>
  <c r="L93" i="2"/>
  <c r="J64" i="2"/>
  <c r="L64" i="2"/>
  <c r="J94" i="2"/>
  <c r="L94" i="2"/>
  <c r="J121" i="2"/>
  <c r="L121" i="2"/>
  <c r="J113" i="2"/>
  <c r="L113" i="2"/>
  <c r="J117" i="2"/>
  <c r="L117" i="2"/>
  <c r="J106" i="2"/>
  <c r="L106" i="2"/>
  <c r="J21" i="2"/>
  <c r="L21" i="2"/>
  <c r="J52" i="2"/>
  <c r="L52" i="2"/>
  <c r="J66" i="2"/>
  <c r="L66" i="2"/>
  <c r="J7" i="2"/>
  <c r="L7" i="2"/>
  <c r="J23" i="2"/>
  <c r="L23" i="2"/>
  <c r="J98" i="2"/>
  <c r="L98" i="2"/>
  <c r="J28" i="2"/>
  <c r="L28" i="2"/>
  <c r="J20" i="2"/>
  <c r="L20" i="2"/>
  <c r="J53" i="2"/>
  <c r="L53" i="2"/>
  <c r="J101" i="2"/>
  <c r="L101" i="2"/>
  <c r="J92" i="2"/>
  <c r="L92" i="2"/>
  <c r="J10" i="2"/>
  <c r="L10" i="2"/>
  <c r="J24" i="2"/>
  <c r="L24" i="2"/>
  <c r="J43" i="2"/>
  <c r="L43" i="2"/>
  <c r="J12" i="2"/>
  <c r="L12" i="2"/>
  <c r="J30" i="2"/>
  <c r="L30" i="2"/>
  <c r="J82" i="2"/>
  <c r="L82" i="2"/>
  <c r="J63" i="2"/>
  <c r="L63" i="2"/>
  <c r="J36" i="2"/>
  <c r="L36" i="2"/>
  <c r="J44" i="2"/>
  <c r="L44" i="2"/>
  <c r="J97" i="2"/>
  <c r="L97" i="2"/>
  <c r="J108" i="2"/>
  <c r="L108" i="2"/>
  <c r="J54" i="2"/>
  <c r="L54" i="2"/>
  <c r="J49" i="2"/>
  <c r="L49" i="2"/>
  <c r="J14" i="2"/>
  <c r="L14" i="2"/>
  <c r="J5" i="2"/>
  <c r="L5" i="2"/>
  <c r="J96" i="2"/>
  <c r="L96" i="2"/>
  <c r="J8" i="2"/>
  <c r="L8" i="2"/>
  <c r="J42" i="2"/>
  <c r="L42" i="2"/>
  <c r="J19" i="2"/>
  <c r="L19" i="2"/>
  <c r="J111" i="2"/>
  <c r="L111" i="2"/>
  <c r="J107" i="2"/>
  <c r="L107" i="2"/>
  <c r="J11" i="2"/>
  <c r="L11" i="2"/>
  <c r="J40" i="2"/>
  <c r="L40" i="2"/>
  <c r="J59" i="2"/>
  <c r="L59" i="2"/>
  <c r="J34" i="2"/>
  <c r="L34" i="2"/>
  <c r="J67" i="2"/>
  <c r="L67" i="2"/>
  <c r="J9" i="2"/>
  <c r="L9" i="2"/>
  <c r="J103" i="2"/>
  <c r="L103" i="2"/>
  <c r="J41" i="2"/>
  <c r="L41" i="2"/>
  <c r="J73" i="2"/>
  <c r="L73" i="2"/>
  <c r="J109" i="2"/>
  <c r="L109" i="2"/>
  <c r="J123" i="2"/>
  <c r="L123" i="2"/>
  <c r="J16" i="2"/>
  <c r="L16" i="2"/>
  <c r="J38" i="2"/>
  <c r="L38" i="2"/>
  <c r="J102" i="2"/>
  <c r="L102" i="2"/>
  <c r="J48" i="2"/>
  <c r="L48" i="2"/>
  <c r="J22" i="2"/>
  <c r="L22" i="2"/>
  <c r="J55" i="2"/>
  <c r="L55" i="2"/>
  <c r="J15" i="2"/>
  <c r="L15" i="2"/>
  <c r="J45" i="2"/>
  <c r="L45" i="2"/>
  <c r="J61" i="2"/>
  <c r="L61" i="2"/>
  <c r="J57" i="2"/>
  <c r="L57" i="2"/>
  <c r="J58" i="2"/>
  <c r="L58" i="2"/>
  <c r="J71" i="2"/>
  <c r="L71" i="2"/>
  <c r="J68" i="2"/>
  <c r="L68" i="2"/>
  <c r="J79" i="2"/>
  <c r="L79" i="2"/>
  <c r="J89" i="2"/>
  <c r="L89" i="2"/>
  <c r="J87" i="2"/>
  <c r="L87" i="2"/>
  <c r="J83" i="2"/>
  <c r="L83" i="2"/>
  <c r="J104" i="2"/>
  <c r="L104" i="2"/>
  <c r="J84" i="2"/>
  <c r="L84" i="2"/>
  <c r="J105" i="2"/>
  <c r="L105" i="2"/>
  <c r="J86" i="2"/>
  <c r="L86" i="2"/>
  <c r="J60" i="2"/>
  <c r="L60" i="2"/>
  <c r="J70" i="2"/>
  <c r="L70" i="2"/>
  <c r="J114" i="2"/>
  <c r="L114" i="2"/>
  <c r="J80" i="2"/>
  <c r="L80" i="2"/>
  <c r="J69" i="2"/>
  <c r="L69" i="2"/>
  <c r="J95" i="2"/>
  <c r="L95" i="2"/>
  <c r="J26" i="2"/>
  <c r="L26" i="2"/>
  <c r="J75" i="2"/>
  <c r="L75" i="2"/>
  <c r="J39" i="2"/>
  <c r="L39" i="2"/>
  <c r="J100" i="2"/>
  <c r="L100" i="2"/>
  <c r="J47" i="2"/>
  <c r="L47" i="2"/>
  <c r="J33" i="2"/>
  <c r="L33" i="2"/>
  <c r="L17" i="2"/>
  <c r="J17" i="2"/>
  <c r="AH130" i="1"/>
  <c r="AH129" i="1"/>
  <c r="AH128" i="1"/>
  <c r="AH123" i="1"/>
  <c r="AH122" i="1"/>
  <c r="AH121" i="1"/>
  <c r="AH120" i="1"/>
  <c r="AH118" i="1"/>
  <c r="AH131" i="1"/>
  <c r="AH113" i="1"/>
  <c r="AH109" i="1"/>
  <c r="AH107" i="1"/>
  <c r="AH106" i="1"/>
  <c r="AH101" i="1"/>
  <c r="AH100" i="1"/>
  <c r="AH96" i="1"/>
  <c r="AH94" i="1"/>
  <c r="AH93" i="1"/>
  <c r="AH97" i="1"/>
  <c r="AH91" i="1"/>
  <c r="AH90" i="1"/>
  <c r="AH88" i="1"/>
  <c r="AH86" i="1"/>
  <c r="AH85" i="1"/>
  <c r="AH83" i="1"/>
  <c r="AH79" i="1"/>
  <c r="AH78" i="1"/>
  <c r="AH77" i="1"/>
  <c r="AH75" i="1"/>
  <c r="AH74" i="1"/>
  <c r="AH72" i="1"/>
  <c r="AH71" i="1"/>
  <c r="AH67" i="1"/>
  <c r="AH63" i="1"/>
  <c r="AH61" i="1"/>
  <c r="AH57" i="1"/>
  <c r="AH112" i="1"/>
  <c r="AH105" i="1"/>
  <c r="AH80" i="1"/>
  <c r="AH69" i="1"/>
  <c r="AH68" i="1"/>
  <c r="AH66" i="1"/>
  <c r="AH64" i="1"/>
  <c r="AH59" i="1"/>
  <c r="AH56" i="1"/>
  <c r="AH54" i="1"/>
  <c r="AH51" i="1"/>
  <c r="AH48" i="1"/>
  <c r="AH45" i="1"/>
  <c r="AH42" i="1"/>
  <c r="AH39" i="1"/>
  <c r="AH38" i="1"/>
  <c r="AH35" i="1"/>
  <c r="AH33" i="1"/>
  <c r="AH32" i="1"/>
  <c r="AH31" i="1"/>
  <c r="AH29" i="1"/>
  <c r="AH27" i="1"/>
  <c r="AH23" i="1"/>
  <c r="AH20" i="1"/>
  <c r="AH18" i="1"/>
  <c r="AH16" i="1"/>
  <c r="AH15" i="1"/>
  <c r="AH13" i="1"/>
  <c r="AH12" i="1"/>
  <c r="AH8" i="1"/>
  <c r="AH10" i="1"/>
  <c r="AH9" i="1"/>
  <c r="AH6" i="1"/>
  <c r="G15" i="3"/>
  <c r="BD152" i="1" l="1"/>
  <c r="BD188" i="1"/>
  <c r="BD141" i="1"/>
  <c r="BT63" i="1"/>
  <c r="BD155" i="1"/>
  <c r="BD149" i="1"/>
  <c r="BD139" i="1"/>
  <c r="BM178" i="1"/>
  <c r="BK178" i="1"/>
  <c r="BO178" i="1"/>
  <c r="BS178" i="1"/>
  <c r="BW178" i="1"/>
  <c r="BN178" i="1"/>
  <c r="BV178" i="1"/>
  <c r="BP178" i="1"/>
  <c r="BX178" i="1"/>
  <c r="BQ178" i="1"/>
  <c r="BU178" i="1"/>
  <c r="BJ178" i="1"/>
  <c r="BR178" i="1"/>
  <c r="BL178" i="1"/>
  <c r="BT178" i="1"/>
  <c r="BO219" i="1"/>
  <c r="BJ219" i="1"/>
  <c r="BL219" i="1"/>
  <c r="BN219" i="1"/>
  <c r="BP219" i="1"/>
  <c r="BR219" i="1"/>
  <c r="BT219" i="1"/>
  <c r="BV219" i="1"/>
  <c r="BX219" i="1"/>
  <c r="BK219" i="1"/>
  <c r="BM219" i="1"/>
  <c r="BQ219" i="1"/>
  <c r="BS219" i="1"/>
  <c r="BU219" i="1"/>
  <c r="BW219" i="1"/>
  <c r="BK218" i="1"/>
  <c r="BM218" i="1"/>
  <c r="BO218" i="1"/>
  <c r="BQ218" i="1"/>
  <c r="BS218" i="1"/>
  <c r="BU218" i="1"/>
  <c r="BW218" i="1"/>
  <c r="BJ218" i="1"/>
  <c r="BL218" i="1"/>
  <c r="BN218" i="1"/>
  <c r="BP218" i="1"/>
  <c r="BR218" i="1"/>
  <c r="BT218" i="1"/>
  <c r="BV218" i="1"/>
  <c r="BX218" i="1"/>
  <c r="BJ211" i="1"/>
  <c r="BL211" i="1"/>
  <c r="BN211" i="1"/>
  <c r="BP211" i="1"/>
  <c r="BR211" i="1"/>
  <c r="BT211" i="1"/>
  <c r="BV211" i="1"/>
  <c r="BX211" i="1"/>
  <c r="BM211" i="1"/>
  <c r="BQ211" i="1"/>
  <c r="BU211" i="1"/>
  <c r="BK211" i="1"/>
  <c r="BO211" i="1"/>
  <c r="BS211" i="1"/>
  <c r="BW211" i="1"/>
  <c r="BK214" i="1"/>
  <c r="BM214" i="1"/>
  <c r="BO214" i="1"/>
  <c r="BQ214" i="1"/>
  <c r="BS214" i="1"/>
  <c r="BU214" i="1"/>
  <c r="BW214" i="1"/>
  <c r="BL214" i="1"/>
  <c r="BP214" i="1"/>
  <c r="BT214" i="1"/>
  <c r="BX214" i="1"/>
  <c r="BJ214" i="1"/>
  <c r="BN214" i="1"/>
  <c r="BR214" i="1"/>
  <c r="BV214" i="1"/>
  <c r="BJ215" i="1"/>
  <c r="BL215" i="1"/>
  <c r="BN215" i="1"/>
  <c r="BM215" i="1"/>
  <c r="BP215" i="1"/>
  <c r="BR215" i="1"/>
  <c r="BT215" i="1"/>
  <c r="BV215" i="1"/>
  <c r="BX215" i="1"/>
  <c r="BK215" i="1"/>
  <c r="BO215" i="1"/>
  <c r="BQ215" i="1"/>
  <c r="BS215" i="1"/>
  <c r="BU215" i="1"/>
  <c r="BW215" i="1"/>
  <c r="BJ209" i="1"/>
  <c r="BL209" i="1"/>
  <c r="BN209" i="1"/>
  <c r="BP209" i="1"/>
  <c r="BR209" i="1"/>
  <c r="BT209" i="1"/>
  <c r="BV209" i="1"/>
  <c r="BX209" i="1"/>
  <c r="BK209" i="1"/>
  <c r="BO209" i="1"/>
  <c r="BS209" i="1"/>
  <c r="BW209" i="1"/>
  <c r="BM209" i="1"/>
  <c r="BQ209" i="1"/>
  <c r="BU209" i="1"/>
  <c r="BJ204" i="1"/>
  <c r="BK204" i="1"/>
  <c r="BM204" i="1"/>
  <c r="BO204" i="1"/>
  <c r="BQ204" i="1"/>
  <c r="BS204" i="1"/>
  <c r="BU204" i="1"/>
  <c r="BW204" i="1"/>
  <c r="BN204" i="1"/>
  <c r="BR204" i="1"/>
  <c r="BV204" i="1"/>
  <c r="BL204" i="1"/>
  <c r="BP204" i="1"/>
  <c r="BT204" i="1"/>
  <c r="BX204" i="1"/>
  <c r="BK210" i="1"/>
  <c r="BM210" i="1"/>
  <c r="BO210" i="1"/>
  <c r="BQ210" i="1"/>
  <c r="BS210" i="1"/>
  <c r="BU210" i="1"/>
  <c r="BW210" i="1"/>
  <c r="BL210" i="1"/>
  <c r="BP210" i="1"/>
  <c r="BT210" i="1"/>
  <c r="BX210" i="1"/>
  <c r="BJ210" i="1"/>
  <c r="BN210" i="1"/>
  <c r="BR210" i="1"/>
  <c r="BV210" i="1"/>
  <c r="BK220" i="1"/>
  <c r="BM220" i="1"/>
  <c r="BO220" i="1"/>
  <c r="BQ220" i="1"/>
  <c r="BS220" i="1"/>
  <c r="BU220" i="1"/>
  <c r="BW220" i="1"/>
  <c r="BJ220" i="1"/>
  <c r="BL220" i="1"/>
  <c r="BN220" i="1"/>
  <c r="BP220" i="1"/>
  <c r="BR220" i="1"/>
  <c r="BT220" i="1"/>
  <c r="BV220" i="1"/>
  <c r="BX220" i="1"/>
  <c r="BK212" i="1"/>
  <c r="BM212" i="1"/>
  <c r="BO212" i="1"/>
  <c r="BQ212" i="1"/>
  <c r="BS212" i="1"/>
  <c r="BU212" i="1"/>
  <c r="BW212" i="1"/>
  <c r="BT212" i="1"/>
  <c r="BJ212" i="1"/>
  <c r="BN212" i="1"/>
  <c r="BR212" i="1"/>
  <c r="BV212" i="1"/>
  <c r="BL212" i="1"/>
  <c r="BP212" i="1"/>
  <c r="BX212" i="1"/>
  <c r="BJ213" i="1"/>
  <c r="BL213" i="1"/>
  <c r="BN213" i="1"/>
  <c r="BP213" i="1"/>
  <c r="BR213" i="1"/>
  <c r="BT213" i="1"/>
  <c r="BV213" i="1"/>
  <c r="BX213" i="1"/>
  <c r="BK213" i="1"/>
  <c r="BO213" i="1"/>
  <c r="BS213" i="1"/>
  <c r="BW213" i="1"/>
  <c r="BM213" i="1"/>
  <c r="BQ213" i="1"/>
  <c r="BU213" i="1"/>
  <c r="BJ217" i="1"/>
  <c r="BL217" i="1"/>
  <c r="BN217" i="1"/>
  <c r="BP217" i="1"/>
  <c r="BR217" i="1"/>
  <c r="BT217" i="1"/>
  <c r="BV217" i="1"/>
  <c r="BX217" i="1"/>
  <c r="BK217" i="1"/>
  <c r="BM217" i="1"/>
  <c r="BO217" i="1"/>
  <c r="BQ217" i="1"/>
  <c r="BS217" i="1"/>
  <c r="BU217" i="1"/>
  <c r="BW217" i="1"/>
  <c r="BK216" i="1"/>
  <c r="BM216" i="1"/>
  <c r="BO216" i="1"/>
  <c r="BQ216" i="1"/>
  <c r="BS216" i="1"/>
  <c r="BU216" i="1"/>
  <c r="BW216" i="1"/>
  <c r="BJ216" i="1"/>
  <c r="BL216" i="1"/>
  <c r="BN216" i="1"/>
  <c r="BP216" i="1"/>
  <c r="BR216" i="1"/>
  <c r="BT216" i="1"/>
  <c r="BV216" i="1"/>
  <c r="BX216" i="1"/>
  <c r="BK13" i="1"/>
  <c r="BJ205" i="1"/>
  <c r="BL205" i="1"/>
  <c r="BN205" i="1"/>
  <c r="BP205" i="1"/>
  <c r="BR205" i="1"/>
  <c r="BT205" i="1"/>
  <c r="BV205" i="1"/>
  <c r="BX205" i="1"/>
  <c r="BK205" i="1"/>
  <c r="BO205" i="1"/>
  <c r="BS205" i="1"/>
  <c r="BW205" i="1"/>
  <c r="BM205" i="1"/>
  <c r="BQ205" i="1"/>
  <c r="BU205" i="1"/>
  <c r="BM203" i="1"/>
  <c r="BS203" i="1"/>
  <c r="BW203" i="1"/>
  <c r="BJ203" i="1"/>
  <c r="BL203" i="1"/>
  <c r="BN203" i="1"/>
  <c r="BP203" i="1"/>
  <c r="BR203" i="1"/>
  <c r="BT203" i="1"/>
  <c r="BV203" i="1"/>
  <c r="BX203" i="1"/>
  <c r="BK203" i="1"/>
  <c r="BO203" i="1"/>
  <c r="BQ203" i="1"/>
  <c r="BU203" i="1"/>
  <c r="BK186" i="1"/>
  <c r="BM186" i="1"/>
  <c r="BO186" i="1"/>
  <c r="BQ186" i="1"/>
  <c r="BS186" i="1"/>
  <c r="BU186" i="1"/>
  <c r="BW186" i="1"/>
  <c r="BJ186" i="1"/>
  <c r="BN186" i="1"/>
  <c r="BR186" i="1"/>
  <c r="BV186" i="1"/>
  <c r="BL186" i="1"/>
  <c r="BP186" i="1"/>
  <c r="BT186" i="1"/>
  <c r="BX186" i="1"/>
  <c r="BJ200" i="1"/>
  <c r="BL200" i="1"/>
  <c r="BN200" i="1"/>
  <c r="BP200" i="1"/>
  <c r="BR200" i="1"/>
  <c r="BT200" i="1"/>
  <c r="BV200" i="1"/>
  <c r="BX200" i="1"/>
  <c r="BK200" i="1"/>
  <c r="BM200" i="1"/>
  <c r="BO200" i="1"/>
  <c r="BQ200" i="1"/>
  <c r="BS200" i="1"/>
  <c r="BU200" i="1"/>
  <c r="BW200" i="1"/>
  <c r="BK191" i="1"/>
  <c r="BM191" i="1"/>
  <c r="BO191" i="1"/>
  <c r="BQ191" i="1"/>
  <c r="BS191" i="1"/>
  <c r="BU191" i="1"/>
  <c r="BW191" i="1"/>
  <c r="BJ191" i="1"/>
  <c r="BL191" i="1"/>
  <c r="BN191" i="1"/>
  <c r="BP191" i="1"/>
  <c r="BR191" i="1"/>
  <c r="BT191" i="1"/>
  <c r="BV191" i="1"/>
  <c r="BX191" i="1"/>
  <c r="BK199" i="1"/>
  <c r="BM199" i="1"/>
  <c r="BO199" i="1"/>
  <c r="BQ199" i="1"/>
  <c r="BS199" i="1"/>
  <c r="BU199" i="1"/>
  <c r="BW199" i="1"/>
  <c r="BJ199" i="1"/>
  <c r="BL199" i="1"/>
  <c r="BN199" i="1"/>
  <c r="BP199" i="1"/>
  <c r="BR199" i="1"/>
  <c r="BT199" i="1"/>
  <c r="BV199" i="1"/>
  <c r="BX199" i="1"/>
  <c r="BJ202" i="1"/>
  <c r="BN202" i="1"/>
  <c r="BR202" i="1"/>
  <c r="BX202" i="1"/>
  <c r="BK202" i="1"/>
  <c r="BM202" i="1"/>
  <c r="BO202" i="1"/>
  <c r="BQ202" i="1"/>
  <c r="BS202" i="1"/>
  <c r="BU202" i="1"/>
  <c r="BW202" i="1"/>
  <c r="BL202" i="1"/>
  <c r="BP202" i="1"/>
  <c r="BT202" i="1"/>
  <c r="BV202" i="1"/>
  <c r="BK196" i="1"/>
  <c r="BM196" i="1"/>
  <c r="BO196" i="1"/>
  <c r="BQ196" i="1"/>
  <c r="BS196" i="1"/>
  <c r="BU196" i="1"/>
  <c r="BJ196" i="1"/>
  <c r="BN196" i="1"/>
  <c r="BR196" i="1"/>
  <c r="BV196" i="1"/>
  <c r="BX196" i="1"/>
  <c r="BL196" i="1"/>
  <c r="BP196" i="1"/>
  <c r="BT196" i="1"/>
  <c r="BW196" i="1"/>
  <c r="BK189" i="1"/>
  <c r="BM189" i="1"/>
  <c r="BO189" i="1"/>
  <c r="BQ189" i="1"/>
  <c r="BS189" i="1"/>
  <c r="BU189" i="1"/>
  <c r="BW189" i="1"/>
  <c r="BJ189" i="1"/>
  <c r="BL189" i="1"/>
  <c r="BN189" i="1"/>
  <c r="BP189" i="1"/>
  <c r="BR189" i="1"/>
  <c r="BT189" i="1"/>
  <c r="BV189" i="1"/>
  <c r="BX189" i="1"/>
  <c r="BJ181" i="1"/>
  <c r="BL181" i="1"/>
  <c r="BN181" i="1"/>
  <c r="BP181" i="1"/>
  <c r="BR181" i="1"/>
  <c r="BT181" i="1"/>
  <c r="BV181" i="1"/>
  <c r="BX181" i="1"/>
  <c r="BM181" i="1"/>
  <c r="BQ181" i="1"/>
  <c r="BU181" i="1"/>
  <c r="BK181" i="1"/>
  <c r="BO181" i="1"/>
  <c r="BS181" i="1"/>
  <c r="BW181" i="1"/>
  <c r="BK180" i="1"/>
  <c r="BM180" i="1"/>
  <c r="BO180" i="1"/>
  <c r="BQ180" i="1"/>
  <c r="BS180" i="1"/>
  <c r="BU180" i="1"/>
  <c r="BW180" i="1"/>
  <c r="BL180" i="1"/>
  <c r="BP180" i="1"/>
  <c r="BT180" i="1"/>
  <c r="BX180" i="1"/>
  <c r="BJ180" i="1"/>
  <c r="BN180" i="1"/>
  <c r="BR180" i="1"/>
  <c r="BV180" i="1"/>
  <c r="BK182" i="1"/>
  <c r="BM182" i="1"/>
  <c r="BO182" i="1"/>
  <c r="BQ182" i="1"/>
  <c r="BS182" i="1"/>
  <c r="BU182" i="1"/>
  <c r="BW182" i="1"/>
  <c r="BJ182" i="1"/>
  <c r="BN182" i="1"/>
  <c r="BR182" i="1"/>
  <c r="BV182" i="1"/>
  <c r="BL182" i="1"/>
  <c r="BP182" i="1"/>
  <c r="BT182" i="1"/>
  <c r="BX182" i="1"/>
  <c r="BJ185" i="1"/>
  <c r="BL185" i="1"/>
  <c r="BN185" i="1"/>
  <c r="BP185" i="1"/>
  <c r="BR185" i="1"/>
  <c r="BT185" i="1"/>
  <c r="BV185" i="1"/>
  <c r="BX185" i="1"/>
  <c r="BM185" i="1"/>
  <c r="BQ185" i="1"/>
  <c r="BU185" i="1"/>
  <c r="BK185" i="1"/>
  <c r="BO185" i="1"/>
  <c r="BS185" i="1"/>
  <c r="BW185" i="1"/>
  <c r="BK197" i="1"/>
  <c r="BM197" i="1"/>
  <c r="BO197" i="1"/>
  <c r="BQ197" i="1"/>
  <c r="BS197" i="1"/>
  <c r="BU197" i="1"/>
  <c r="BW197" i="1"/>
  <c r="BJ197" i="1"/>
  <c r="BL197" i="1"/>
  <c r="BN197" i="1"/>
  <c r="BP197" i="1"/>
  <c r="BR197" i="1"/>
  <c r="BT197" i="1"/>
  <c r="BV197" i="1"/>
  <c r="BX197" i="1"/>
  <c r="BJ198" i="1"/>
  <c r="BL198" i="1"/>
  <c r="BN198" i="1"/>
  <c r="BP198" i="1"/>
  <c r="BR198" i="1"/>
  <c r="BT198" i="1"/>
  <c r="BV198" i="1"/>
  <c r="BX198" i="1"/>
  <c r="BK198" i="1"/>
  <c r="BM198" i="1"/>
  <c r="BO198" i="1"/>
  <c r="BQ198" i="1"/>
  <c r="BS198" i="1"/>
  <c r="BU198" i="1"/>
  <c r="BW198" i="1"/>
  <c r="BJ188" i="1"/>
  <c r="BL188" i="1"/>
  <c r="BN188" i="1"/>
  <c r="BP188" i="1"/>
  <c r="BR188" i="1"/>
  <c r="BT188" i="1"/>
  <c r="BV188" i="1"/>
  <c r="BX188" i="1"/>
  <c r="BK188" i="1"/>
  <c r="BM188" i="1"/>
  <c r="BO188" i="1"/>
  <c r="BQ188" i="1"/>
  <c r="BS188" i="1"/>
  <c r="BU188" i="1"/>
  <c r="BW188" i="1"/>
  <c r="BJ183" i="1"/>
  <c r="BL183" i="1"/>
  <c r="BN183" i="1"/>
  <c r="BP183" i="1"/>
  <c r="BR183" i="1"/>
  <c r="BT183" i="1"/>
  <c r="BV183" i="1"/>
  <c r="BX183" i="1"/>
  <c r="BK183" i="1"/>
  <c r="BO183" i="1"/>
  <c r="BS183" i="1"/>
  <c r="BW183" i="1"/>
  <c r="BM183" i="1"/>
  <c r="BQ183" i="1"/>
  <c r="BU183" i="1"/>
  <c r="BK201" i="1"/>
  <c r="BM201" i="1"/>
  <c r="BO201" i="1"/>
  <c r="BQ201" i="1"/>
  <c r="BS201" i="1"/>
  <c r="BW201" i="1"/>
  <c r="BJ201" i="1"/>
  <c r="BL201" i="1"/>
  <c r="BN201" i="1"/>
  <c r="BP201" i="1"/>
  <c r="BR201" i="1"/>
  <c r="BT201" i="1"/>
  <c r="BV201" i="1"/>
  <c r="BX201" i="1"/>
  <c r="BU201" i="1"/>
  <c r="BJ177" i="1"/>
  <c r="BL177" i="1"/>
  <c r="BN177" i="1"/>
  <c r="BP177" i="1"/>
  <c r="BR177" i="1"/>
  <c r="BT177" i="1"/>
  <c r="BV177" i="1"/>
  <c r="BX177" i="1"/>
  <c r="BM177" i="1"/>
  <c r="BQ177" i="1"/>
  <c r="BU177" i="1"/>
  <c r="BK177" i="1"/>
  <c r="BO177" i="1"/>
  <c r="BS177" i="1"/>
  <c r="BW177" i="1"/>
  <c r="BJ179" i="1"/>
  <c r="BL179" i="1"/>
  <c r="BN179" i="1"/>
  <c r="BP179" i="1"/>
  <c r="BR179" i="1"/>
  <c r="BT179" i="1"/>
  <c r="BV179" i="1"/>
  <c r="BX179" i="1"/>
  <c r="BK179" i="1"/>
  <c r="BO179" i="1"/>
  <c r="BS179" i="1"/>
  <c r="BW179" i="1"/>
  <c r="BM179" i="1"/>
  <c r="BQ179" i="1"/>
  <c r="BU179" i="1"/>
  <c r="BK194" i="1"/>
  <c r="BM194" i="1"/>
  <c r="BO194" i="1"/>
  <c r="BQ194" i="1"/>
  <c r="BS194" i="1"/>
  <c r="BU194" i="1"/>
  <c r="BW194" i="1"/>
  <c r="BL194" i="1"/>
  <c r="BP194" i="1"/>
  <c r="BT194" i="1"/>
  <c r="BX194" i="1"/>
  <c r="BJ194" i="1"/>
  <c r="BN194" i="1"/>
  <c r="BR194" i="1"/>
  <c r="BV194" i="1"/>
  <c r="BJ195" i="1"/>
  <c r="BL195" i="1"/>
  <c r="BN195" i="1"/>
  <c r="BP195" i="1"/>
  <c r="BR195" i="1"/>
  <c r="BT195" i="1"/>
  <c r="BV195" i="1"/>
  <c r="BX195" i="1"/>
  <c r="BM195" i="1"/>
  <c r="BQ195" i="1"/>
  <c r="BU195" i="1"/>
  <c r="BK195" i="1"/>
  <c r="BO195" i="1"/>
  <c r="BS195" i="1"/>
  <c r="BW195" i="1"/>
  <c r="BJ190" i="1"/>
  <c r="BL190" i="1"/>
  <c r="BN190" i="1"/>
  <c r="BP190" i="1"/>
  <c r="BR190" i="1"/>
  <c r="BT190" i="1"/>
  <c r="BV190" i="1"/>
  <c r="BX190" i="1"/>
  <c r="BK190" i="1"/>
  <c r="BM190" i="1"/>
  <c r="BO190" i="1"/>
  <c r="BQ190" i="1"/>
  <c r="BS190" i="1"/>
  <c r="BU190" i="1"/>
  <c r="BW190" i="1"/>
  <c r="BJ176" i="1"/>
  <c r="BK176" i="1"/>
  <c r="BM176" i="1"/>
  <c r="BO176" i="1"/>
  <c r="BQ176" i="1"/>
  <c r="BS176" i="1"/>
  <c r="BU176" i="1"/>
  <c r="BW176" i="1"/>
  <c r="BL176" i="1"/>
  <c r="BP176" i="1"/>
  <c r="BT176" i="1"/>
  <c r="BX176" i="1"/>
  <c r="BN176" i="1"/>
  <c r="BR176" i="1"/>
  <c r="BV176" i="1"/>
  <c r="BK184" i="1"/>
  <c r="BM184" i="1"/>
  <c r="BO184" i="1"/>
  <c r="BQ184" i="1"/>
  <c r="BS184" i="1"/>
  <c r="BU184" i="1"/>
  <c r="BW184" i="1"/>
  <c r="BL184" i="1"/>
  <c r="BP184" i="1"/>
  <c r="BT184" i="1"/>
  <c r="BX184" i="1"/>
  <c r="BJ184" i="1"/>
  <c r="BN184" i="1"/>
  <c r="BR184" i="1"/>
  <c r="BV184" i="1"/>
  <c r="M79" i="2"/>
  <c r="BQ145" i="1"/>
  <c r="BQ66" i="1"/>
  <c r="BJ173" i="1"/>
  <c r="BM75" i="1"/>
  <c r="BO52" i="1"/>
  <c r="BZ175" i="1"/>
  <c r="BY175" i="1"/>
  <c r="CA175" i="1"/>
  <c r="BY177" i="1"/>
  <c r="CA177" i="1"/>
  <c r="BZ177" i="1"/>
  <c r="BU75" i="1"/>
  <c r="BL12" i="1"/>
  <c r="AH52" i="1"/>
  <c r="AZ5" i="1"/>
  <c r="AZ188" i="1"/>
  <c r="AZ187" i="1"/>
  <c r="AZ184" i="1"/>
  <c r="AZ150" i="1"/>
  <c r="AZ179" i="1"/>
  <c r="AZ167" i="1"/>
  <c r="AZ178" i="1"/>
  <c r="AZ175" i="1"/>
  <c r="AZ142" i="1"/>
  <c r="AZ174" i="1"/>
  <c r="AZ171" i="1"/>
  <c r="AZ166" i="1"/>
  <c r="AZ164" i="1"/>
  <c r="AZ163" i="1"/>
  <c r="AZ162" i="1"/>
  <c r="AZ155" i="1"/>
  <c r="AZ154" i="1"/>
  <c r="AZ138" i="1"/>
  <c r="AZ173" i="1"/>
  <c r="AZ137" i="1"/>
  <c r="AZ136" i="1"/>
  <c r="AZ135" i="1"/>
  <c r="AZ134" i="1"/>
  <c r="AZ133" i="1"/>
  <c r="AZ132" i="1"/>
  <c r="AZ122" i="1"/>
  <c r="AZ121" i="1"/>
  <c r="AZ120" i="1"/>
  <c r="AZ119" i="1"/>
  <c r="AZ118" i="1"/>
  <c r="AZ131" i="1"/>
  <c r="AZ117" i="1"/>
  <c r="AP117" i="1"/>
  <c r="BC110" i="1"/>
  <c r="AZ103" i="1"/>
  <c r="AZ102" i="1"/>
  <c r="AP102" i="1"/>
  <c r="AZ94" i="1"/>
  <c r="AZ93" i="1"/>
  <c r="AZ97" i="1"/>
  <c r="AZ92" i="1"/>
  <c r="AZ91" i="1"/>
  <c r="AZ90" i="1"/>
  <c r="AZ89" i="1"/>
  <c r="AZ88" i="1"/>
  <c r="AZ72" i="1"/>
  <c r="AZ68" i="1"/>
  <c r="AZ56" i="1"/>
  <c r="AZ52" i="1"/>
  <c r="AZ37" i="1"/>
  <c r="AZ33" i="1"/>
  <c r="AZ30" i="1"/>
  <c r="BC29" i="1"/>
  <c r="AZ26" i="1"/>
  <c r="AZ25" i="1"/>
  <c r="AZ22" i="1"/>
  <c r="BC11" i="1"/>
  <c r="BV173" i="1"/>
  <c r="BT173" i="1"/>
  <c r="BR173" i="1"/>
  <c r="BP173" i="1"/>
  <c r="BN173" i="1"/>
  <c r="BL173" i="1"/>
  <c r="BT12" i="1"/>
  <c r="BP12" i="1"/>
  <c r="AZ204" i="1"/>
  <c r="AZ7" i="1"/>
  <c r="AZ9" i="1"/>
  <c r="AZ11" i="1"/>
  <c r="AZ12" i="1"/>
  <c r="AZ14" i="1"/>
  <c r="AZ15" i="1"/>
  <c r="AZ17" i="1"/>
  <c r="AZ19" i="1"/>
  <c r="AZ21" i="1"/>
  <c r="AZ23" i="1"/>
  <c r="AZ24" i="1"/>
  <c r="AZ27" i="1"/>
  <c r="AZ29" i="1"/>
  <c r="AZ31" i="1"/>
  <c r="AZ32" i="1"/>
  <c r="AZ34" i="1"/>
  <c r="AZ36" i="1"/>
  <c r="AZ38" i="1"/>
  <c r="AZ40" i="1"/>
  <c r="AZ41" i="1"/>
  <c r="AZ49" i="1"/>
  <c r="AZ50" i="1"/>
  <c r="AZ51" i="1"/>
  <c r="AZ53" i="1"/>
  <c r="AZ55" i="1"/>
  <c r="AZ57" i="1"/>
  <c r="AZ59" i="1"/>
  <c r="AZ60" i="1"/>
  <c r="AZ61" i="1"/>
  <c r="AZ62" i="1"/>
  <c r="AZ63" i="1"/>
  <c r="AZ64" i="1"/>
  <c r="AZ65" i="1"/>
  <c r="AZ66" i="1"/>
  <c r="AZ67" i="1"/>
  <c r="AZ69" i="1"/>
  <c r="AZ71" i="1"/>
  <c r="AZ73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95" i="1"/>
  <c r="AZ96" i="1"/>
  <c r="AZ98" i="1"/>
  <c r="AZ99" i="1"/>
  <c r="AZ100" i="1"/>
  <c r="AZ101" i="1"/>
  <c r="AZ104" i="1"/>
  <c r="AZ105" i="1"/>
  <c r="AZ112" i="1"/>
  <c r="AZ106" i="1"/>
  <c r="AZ107" i="1"/>
  <c r="AZ108" i="1"/>
  <c r="AZ109" i="1"/>
  <c r="AZ110" i="1"/>
  <c r="AZ111" i="1"/>
  <c r="AZ116" i="1"/>
  <c r="AZ123" i="1"/>
  <c r="AZ124" i="1"/>
  <c r="AZ126" i="1"/>
  <c r="AZ127" i="1"/>
  <c r="AZ128" i="1"/>
  <c r="AZ129" i="1"/>
  <c r="AZ130" i="1"/>
  <c r="AZ125" i="1"/>
  <c r="AZ139" i="1"/>
  <c r="AZ143" i="1"/>
  <c r="AZ145" i="1"/>
  <c r="AZ146" i="1"/>
  <c r="AZ147" i="1"/>
  <c r="AZ148" i="1"/>
  <c r="AZ149" i="1"/>
  <c r="AZ153" i="1"/>
  <c r="AZ156" i="1"/>
  <c r="AZ158" i="1"/>
  <c r="CA122" i="1"/>
  <c r="AE122" i="1" s="1"/>
  <c r="BZ122" i="1"/>
  <c r="BY122" i="1"/>
  <c r="BZ18" i="1"/>
  <c r="BY18" i="1"/>
  <c r="CA18" i="1"/>
  <c r="BY83" i="1"/>
  <c r="BZ83" i="1"/>
  <c r="CA83" i="1"/>
  <c r="BY170" i="1"/>
  <c r="BZ170" i="1"/>
  <c r="CA170" i="1"/>
  <c r="BY154" i="1"/>
  <c r="BZ154" i="1"/>
  <c r="CA154" i="1"/>
  <c r="BZ132" i="1"/>
  <c r="CA132" i="1"/>
  <c r="BY132" i="1"/>
  <c r="BY95" i="1"/>
  <c r="BZ95" i="1"/>
  <c r="CA95" i="1"/>
  <c r="D195" i="1"/>
  <c r="BS156" i="1"/>
  <c r="AP115" i="1"/>
  <c r="BZ7" i="1"/>
  <c r="BY7" i="1"/>
  <c r="CA7" i="1"/>
  <c r="BZ29" i="1"/>
  <c r="BY29" i="1"/>
  <c r="CA29" i="1"/>
  <c r="BY167" i="1"/>
  <c r="CA167" i="1"/>
  <c r="BZ167" i="1"/>
  <c r="BY76" i="1"/>
  <c r="CA76" i="1"/>
  <c r="BZ76" i="1"/>
  <c r="BZ38" i="1"/>
  <c r="BY38" i="1"/>
  <c r="CA38" i="1"/>
  <c r="BZ103" i="1"/>
  <c r="BY103" i="1"/>
  <c r="CA103" i="1"/>
  <c r="BZ151" i="1"/>
  <c r="CA151" i="1"/>
  <c r="BY151" i="1"/>
  <c r="BZ82" i="1"/>
  <c r="BY82" i="1"/>
  <c r="CA82" i="1"/>
  <c r="BY65" i="1"/>
  <c r="CA65" i="1"/>
  <c r="BZ65" i="1"/>
  <c r="BY203" i="1"/>
  <c r="CA203" i="1"/>
  <c r="AE203" i="1" s="1"/>
  <c r="BZ203" i="1"/>
  <c r="BY85" i="1"/>
  <c r="CA85" i="1"/>
  <c r="BZ85" i="1"/>
  <c r="BZ171" i="1"/>
  <c r="BY171" i="1"/>
  <c r="CA171" i="1"/>
  <c r="BZ94" i="1"/>
  <c r="BY94" i="1"/>
  <c r="CA94" i="1"/>
  <c r="BZ22" i="1"/>
  <c r="CA22" i="1"/>
  <c r="BY22" i="1"/>
  <c r="BY56" i="1"/>
  <c r="CA56" i="1"/>
  <c r="BZ56" i="1"/>
  <c r="BY78" i="1"/>
  <c r="CA78" i="1"/>
  <c r="BZ78" i="1"/>
  <c r="BY119" i="1"/>
  <c r="CA119" i="1"/>
  <c r="BZ119" i="1"/>
  <c r="BY133" i="1"/>
  <c r="CA133" i="1"/>
  <c r="BZ133" i="1"/>
  <c r="BZ100" i="1"/>
  <c r="CA100" i="1"/>
  <c r="BY100" i="1"/>
  <c r="BY91" i="1"/>
  <c r="CA91" i="1"/>
  <c r="BZ91" i="1"/>
  <c r="BY28" i="1"/>
  <c r="CA28" i="1"/>
  <c r="BZ28" i="1"/>
  <c r="BY30" i="1"/>
  <c r="CA30" i="1"/>
  <c r="BZ30" i="1"/>
  <c r="BY63" i="1"/>
  <c r="CA63" i="1"/>
  <c r="BZ63" i="1"/>
  <c r="BZ88" i="1"/>
  <c r="CA88" i="1"/>
  <c r="BY88" i="1"/>
  <c r="BZ90" i="1"/>
  <c r="BY90" i="1"/>
  <c r="CA90" i="1"/>
  <c r="BY139" i="1"/>
  <c r="CA139" i="1"/>
  <c r="AE139" i="1" s="1"/>
  <c r="BZ139" i="1"/>
  <c r="BY72" i="1"/>
  <c r="CA72" i="1"/>
  <c r="BZ72" i="1"/>
  <c r="BZ219" i="1"/>
  <c r="BY219" i="1"/>
  <c r="CA219" i="1"/>
  <c r="AE219" i="1" s="1"/>
  <c r="BZ218" i="1"/>
  <c r="BY218" i="1"/>
  <c r="CA218" i="1"/>
  <c r="BZ118" i="1"/>
  <c r="BY118" i="1"/>
  <c r="CA118" i="1"/>
  <c r="BY43" i="1"/>
  <c r="CA43" i="1"/>
  <c r="BZ43" i="1"/>
  <c r="BZ64" i="1"/>
  <c r="BY64" i="1"/>
  <c r="CA64" i="1"/>
  <c r="BY150" i="1"/>
  <c r="CA150" i="1"/>
  <c r="BZ150" i="1"/>
  <c r="BZ51" i="1"/>
  <c r="BY51" i="1"/>
  <c r="CA51" i="1"/>
  <c r="BZ211" i="1"/>
  <c r="BY211" i="1"/>
  <c r="CA211" i="1"/>
  <c r="AE211" i="1" s="1"/>
  <c r="BY102" i="1"/>
  <c r="CA102" i="1"/>
  <c r="BZ102" i="1"/>
  <c r="BY89" i="1"/>
  <c r="CA89" i="1"/>
  <c r="BZ89" i="1"/>
  <c r="BZ120" i="1"/>
  <c r="CA120" i="1"/>
  <c r="AE102" i="1" s="1"/>
  <c r="BY120" i="1"/>
  <c r="BY111" i="1"/>
  <c r="CA111" i="1"/>
  <c r="BZ111" i="1"/>
  <c r="BZ186" i="1"/>
  <c r="BY186" i="1"/>
  <c r="CA186" i="1"/>
  <c r="AE186" i="1" s="1"/>
  <c r="BZ214" i="1"/>
  <c r="BY214" i="1"/>
  <c r="CA214" i="1"/>
  <c r="AE214" i="1" s="1"/>
  <c r="BZ148" i="1"/>
  <c r="CA148" i="1"/>
  <c r="BY148" i="1"/>
  <c r="BZ215" i="1"/>
  <c r="BY215" i="1"/>
  <c r="CA215" i="1"/>
  <c r="CA200" i="1"/>
  <c r="BZ200" i="1"/>
  <c r="BY200" i="1"/>
  <c r="BY178" i="1"/>
  <c r="CA178" i="1"/>
  <c r="BZ178" i="1"/>
  <c r="BZ13" i="1"/>
  <c r="CA13" i="1"/>
  <c r="BY13" i="1"/>
  <c r="BZ209" i="1"/>
  <c r="BY209" i="1"/>
  <c r="CA209" i="1"/>
  <c r="AE209" i="1" s="1"/>
  <c r="BZ105" i="1"/>
  <c r="BY105" i="1"/>
  <c r="CA105" i="1"/>
  <c r="BY191" i="1"/>
  <c r="CA191" i="1"/>
  <c r="BZ191" i="1"/>
  <c r="BY125" i="1"/>
  <c r="CA125" i="1"/>
  <c r="BZ125" i="1"/>
  <c r="CA204" i="1"/>
  <c r="AE204" i="1" s="1"/>
  <c r="BZ204" i="1"/>
  <c r="BY204" i="1"/>
  <c r="BY142" i="1"/>
  <c r="CA142" i="1"/>
  <c r="BZ142" i="1"/>
  <c r="BY68" i="1"/>
  <c r="CA68" i="1"/>
  <c r="BZ68" i="1"/>
  <c r="BY39" i="1"/>
  <c r="CA39" i="1"/>
  <c r="BZ39" i="1"/>
  <c r="BY104" i="1"/>
  <c r="CA104" i="1"/>
  <c r="BZ104" i="1"/>
  <c r="BY165" i="1"/>
  <c r="CA165" i="1"/>
  <c r="BZ165" i="1"/>
  <c r="BY131" i="1"/>
  <c r="CA131" i="1"/>
  <c r="BZ131" i="1"/>
  <c r="BZ210" i="1"/>
  <c r="BY210" i="1"/>
  <c r="CA210" i="1"/>
  <c r="BZ96" i="1"/>
  <c r="CA96" i="1"/>
  <c r="BY96" i="1"/>
  <c r="BZ199" i="1"/>
  <c r="BY199" i="1"/>
  <c r="CA199" i="1"/>
  <c r="BZ86" i="1"/>
  <c r="BY86" i="1"/>
  <c r="CA86" i="1"/>
  <c r="CA202" i="1"/>
  <c r="BZ202" i="1"/>
  <c r="BY202" i="1"/>
  <c r="BZ26" i="1"/>
  <c r="CA26" i="1"/>
  <c r="BY26" i="1"/>
  <c r="BZ160" i="1"/>
  <c r="CA160" i="1"/>
  <c r="BY160" i="1"/>
  <c r="BZ42" i="1"/>
  <c r="BY42" i="1"/>
  <c r="CA42" i="1"/>
  <c r="BZ153" i="1"/>
  <c r="BY153" i="1"/>
  <c r="CA153" i="1"/>
  <c r="BZ55" i="1"/>
  <c r="BY55" i="1"/>
  <c r="CA55" i="1"/>
  <c r="BZ143" i="1"/>
  <c r="BY143" i="1"/>
  <c r="CA143" i="1"/>
  <c r="BY17" i="1"/>
  <c r="CA17" i="1"/>
  <c r="BZ17" i="1"/>
  <c r="BZ196" i="1"/>
  <c r="BY196" i="1"/>
  <c r="CA196" i="1"/>
  <c r="BZ79" i="1"/>
  <c r="CA79" i="1"/>
  <c r="BY79" i="1"/>
  <c r="BY58" i="1"/>
  <c r="CA58" i="1"/>
  <c r="BZ58" i="1"/>
  <c r="BZ31" i="1"/>
  <c r="CA31" i="1"/>
  <c r="BY31" i="1"/>
  <c r="BZ20" i="1"/>
  <c r="BY20" i="1"/>
  <c r="CA20" i="1"/>
  <c r="BY6" i="1"/>
  <c r="CA6" i="1"/>
  <c r="BZ6" i="1"/>
  <c r="BY10" i="1"/>
  <c r="CA10" i="1"/>
  <c r="BZ10" i="1"/>
  <c r="BZ138" i="1"/>
  <c r="BY138" i="1"/>
  <c r="CA138" i="1"/>
  <c r="BY14" i="1"/>
  <c r="CA14" i="1"/>
  <c r="BZ14" i="1"/>
  <c r="BZ46" i="1"/>
  <c r="BY46" i="1"/>
  <c r="CA46" i="1"/>
  <c r="BY174" i="1"/>
  <c r="CA174" i="1"/>
  <c r="BZ174" i="1"/>
  <c r="BY189" i="1"/>
  <c r="CA189" i="1"/>
  <c r="BZ189" i="1"/>
  <c r="BZ220" i="1"/>
  <c r="BY220" i="1"/>
  <c r="CA220" i="1"/>
  <c r="AE220" i="1" s="1"/>
  <c r="BY113" i="1"/>
  <c r="CA113" i="1"/>
  <c r="BZ113" i="1"/>
  <c r="BZ92" i="1"/>
  <c r="CA92" i="1"/>
  <c r="BY92" i="1"/>
  <c r="BY93" i="1"/>
  <c r="CA93" i="1"/>
  <c r="BZ93" i="1"/>
  <c r="BZ212" i="1"/>
  <c r="BY212" i="1"/>
  <c r="CA212" i="1"/>
  <c r="BZ180" i="1"/>
  <c r="BY180" i="1"/>
  <c r="CA180" i="1"/>
  <c r="BY74" i="1"/>
  <c r="BZ74" i="1"/>
  <c r="CA74" i="1"/>
  <c r="BZ134" i="1"/>
  <c r="BY134" i="1"/>
  <c r="CA134" i="1"/>
  <c r="BZ213" i="1"/>
  <c r="BY213" i="1"/>
  <c r="CA213" i="1"/>
  <c r="AE213" i="1" s="1"/>
  <c r="BY144" i="1"/>
  <c r="CA144" i="1"/>
  <c r="BZ144" i="1"/>
  <c r="BZ5" i="1"/>
  <c r="CA5" i="1"/>
  <c r="BY5" i="1"/>
  <c r="BY19" i="1"/>
  <c r="CA19" i="1"/>
  <c r="BZ19" i="1"/>
  <c r="BY157" i="1"/>
  <c r="CA157" i="1"/>
  <c r="BZ157" i="1"/>
  <c r="BY87" i="1"/>
  <c r="CA87" i="1"/>
  <c r="BZ87" i="1"/>
  <c r="BZ33" i="1"/>
  <c r="BY33" i="1"/>
  <c r="CA33" i="1"/>
  <c r="CA156" i="1"/>
  <c r="BZ156" i="1"/>
  <c r="BY156" i="1"/>
  <c r="BZ182" i="1"/>
  <c r="BY182" i="1"/>
  <c r="CA182" i="1"/>
  <c r="BY99" i="1"/>
  <c r="CA99" i="1"/>
  <c r="BZ99" i="1"/>
  <c r="BZ185" i="1"/>
  <c r="BY185" i="1"/>
  <c r="CA185" i="1"/>
  <c r="AE185" i="1" s="1"/>
  <c r="BY45" i="1"/>
  <c r="CA45" i="1"/>
  <c r="BZ45" i="1"/>
  <c r="BY37" i="1"/>
  <c r="CA37" i="1"/>
  <c r="BZ37" i="1"/>
  <c r="BY176" i="1"/>
  <c r="CA176" i="1"/>
  <c r="BZ176" i="1"/>
  <c r="BZ155" i="1"/>
  <c r="BY155" i="1"/>
  <c r="CA155" i="1"/>
  <c r="BY135" i="1"/>
  <c r="CA135" i="1"/>
  <c r="BZ135" i="1"/>
  <c r="BY41" i="1"/>
  <c r="CA41" i="1"/>
  <c r="BZ41" i="1"/>
  <c r="BZ77" i="1"/>
  <c r="BY77" i="1"/>
  <c r="CA77" i="1"/>
  <c r="BY23" i="1"/>
  <c r="CA23" i="1"/>
  <c r="BZ23" i="1"/>
  <c r="BJ54" i="1"/>
  <c r="BY52" i="1"/>
  <c r="CA52" i="1"/>
  <c r="BZ52" i="1"/>
  <c r="BZ57" i="1"/>
  <c r="CA57" i="1"/>
  <c r="BY57" i="1"/>
  <c r="BZ197" i="1"/>
  <c r="BY197" i="1"/>
  <c r="CA197" i="1"/>
  <c r="AE197" i="1" s="1"/>
  <c r="BZ116" i="1"/>
  <c r="CA116" i="1"/>
  <c r="BY116" i="1"/>
  <c r="BZ198" i="1"/>
  <c r="BY198" i="1"/>
  <c r="CA198" i="1"/>
  <c r="CA188" i="1"/>
  <c r="AE188" i="1" s="1"/>
  <c r="BZ188" i="1"/>
  <c r="BY188" i="1"/>
  <c r="BY152" i="1"/>
  <c r="CA152" i="1"/>
  <c r="BZ152" i="1"/>
  <c r="BZ136" i="1"/>
  <c r="CA136" i="1"/>
  <c r="BY136" i="1"/>
  <c r="BY49" i="1"/>
  <c r="CA49" i="1"/>
  <c r="BZ49" i="1"/>
  <c r="BZ112" i="1"/>
  <c r="BY112" i="1"/>
  <c r="CA112" i="1"/>
  <c r="BZ114" i="1"/>
  <c r="BY114" i="1"/>
  <c r="CA114" i="1"/>
  <c r="BY217" i="1"/>
  <c r="CA217" i="1"/>
  <c r="AE217" i="1" s="1"/>
  <c r="BZ217" i="1"/>
  <c r="BZ40" i="1"/>
  <c r="CA40" i="1"/>
  <c r="BY40" i="1"/>
  <c r="BZ141" i="1"/>
  <c r="BY141" i="1"/>
  <c r="CA141" i="1"/>
  <c r="BZ126" i="1"/>
  <c r="BY126" i="1"/>
  <c r="CA126" i="1"/>
  <c r="BZ183" i="1"/>
  <c r="BY183" i="1"/>
  <c r="CA183" i="1"/>
  <c r="BY159" i="1"/>
  <c r="CA159" i="1"/>
  <c r="BZ159" i="1"/>
  <c r="BY129" i="1"/>
  <c r="CA129" i="1"/>
  <c r="BZ129" i="1"/>
  <c r="CA216" i="1"/>
  <c r="AE216" i="1" s="1"/>
  <c r="BZ216" i="1"/>
  <c r="BY216" i="1"/>
  <c r="BZ36" i="1"/>
  <c r="CA36" i="1"/>
  <c r="BY36" i="1"/>
  <c r="BZ9" i="1"/>
  <c r="BY9" i="1"/>
  <c r="CA9" i="1"/>
  <c r="BZ48" i="1"/>
  <c r="CA48" i="1"/>
  <c r="AE45" i="1" s="1"/>
  <c r="BY48" i="1"/>
  <c r="BZ59" i="1"/>
  <c r="BY59" i="1"/>
  <c r="CA59" i="1"/>
  <c r="BY54" i="1"/>
  <c r="CA54" i="1"/>
  <c r="BZ54" i="1"/>
  <c r="BY106" i="1"/>
  <c r="CA106" i="1"/>
  <c r="BZ106" i="1"/>
  <c r="BY123" i="1"/>
  <c r="CA123" i="1"/>
  <c r="BZ123" i="1"/>
  <c r="BY70" i="1"/>
  <c r="CA70" i="1"/>
  <c r="BZ70" i="1"/>
  <c r="BY81" i="1"/>
  <c r="CA81" i="1"/>
  <c r="BZ81" i="1"/>
  <c r="BY60" i="1"/>
  <c r="CA60" i="1"/>
  <c r="BZ60" i="1"/>
  <c r="BY201" i="1"/>
  <c r="CA201" i="1"/>
  <c r="AE201" i="1" s="1"/>
  <c r="BZ201" i="1"/>
  <c r="BY172" i="1"/>
  <c r="CA172" i="1"/>
  <c r="BZ172" i="1"/>
  <c r="BY179" i="1"/>
  <c r="BZ179" i="1"/>
  <c r="CA179" i="1"/>
  <c r="BZ110" i="1"/>
  <c r="BY110" i="1"/>
  <c r="CA110" i="1"/>
  <c r="BZ73" i="1"/>
  <c r="BY73" i="1"/>
  <c r="CA73" i="1"/>
  <c r="BY137" i="1"/>
  <c r="CA137" i="1"/>
  <c r="BZ137" i="1"/>
  <c r="BY117" i="1"/>
  <c r="CA117" i="1"/>
  <c r="BZ117" i="1"/>
  <c r="BY173" i="1"/>
  <c r="BZ173" i="1"/>
  <c r="CA173" i="1"/>
  <c r="BZ128" i="1"/>
  <c r="BY128" i="1"/>
  <c r="CA128" i="1"/>
  <c r="BZ108" i="1"/>
  <c r="BY108" i="1"/>
  <c r="CA108" i="1"/>
  <c r="BZ62" i="1"/>
  <c r="CA62" i="1"/>
  <c r="BY62" i="1"/>
  <c r="BZ146" i="1"/>
  <c r="CA146" i="1"/>
  <c r="BY146" i="1"/>
  <c r="BY147" i="1"/>
  <c r="CA147" i="1"/>
  <c r="BZ147" i="1"/>
  <c r="BZ69" i="1"/>
  <c r="BY69" i="1"/>
  <c r="CA69" i="1"/>
  <c r="CA194" i="1"/>
  <c r="AE194" i="1" s="1"/>
  <c r="BZ194" i="1"/>
  <c r="BY194" i="1"/>
  <c r="BZ66" i="1"/>
  <c r="CA66" i="1"/>
  <c r="BY66" i="1"/>
  <c r="BY195" i="1"/>
  <c r="CA195" i="1"/>
  <c r="BZ195" i="1"/>
  <c r="BZ158" i="1"/>
  <c r="BY158" i="1"/>
  <c r="CA158" i="1"/>
  <c r="BY25" i="1"/>
  <c r="CA25" i="1"/>
  <c r="BZ25" i="1"/>
  <c r="BY35" i="1"/>
  <c r="CA35" i="1"/>
  <c r="BZ35" i="1"/>
  <c r="BY127" i="1"/>
  <c r="CA127" i="1"/>
  <c r="BZ127" i="1"/>
  <c r="BY47" i="1"/>
  <c r="CA47" i="1"/>
  <c r="BZ47" i="1"/>
  <c r="BY21" i="1"/>
  <c r="CA21" i="1"/>
  <c r="BZ21" i="1"/>
  <c r="BZ24" i="1"/>
  <c r="BY24" i="1"/>
  <c r="CA24" i="1"/>
  <c r="BY8" i="1"/>
  <c r="CA8" i="1"/>
  <c r="BZ8" i="1"/>
  <c r="BZ15" i="1"/>
  <c r="BY15" i="1"/>
  <c r="CA15" i="1"/>
  <c r="BZ84" i="1"/>
  <c r="CA84" i="1"/>
  <c r="BY84" i="1"/>
  <c r="BZ44" i="1"/>
  <c r="CA44" i="1"/>
  <c r="BY44" i="1"/>
  <c r="BY12" i="1"/>
  <c r="CA12" i="1"/>
  <c r="BZ12" i="1"/>
  <c r="BY32" i="1"/>
  <c r="CA32" i="1"/>
  <c r="BZ32" i="1"/>
  <c r="BY109" i="1"/>
  <c r="CA109" i="1"/>
  <c r="BZ109" i="1"/>
  <c r="CA190" i="1"/>
  <c r="AE190" i="1" s="1"/>
  <c r="BZ190" i="1"/>
  <c r="BY190" i="1"/>
  <c r="BY97" i="1"/>
  <c r="CA97" i="1"/>
  <c r="BZ97" i="1"/>
  <c r="BY115" i="1"/>
  <c r="CA115" i="1"/>
  <c r="BZ115" i="1"/>
  <c r="CA168" i="1"/>
  <c r="BZ168" i="1"/>
  <c r="BY168" i="1"/>
  <c r="BY121" i="1"/>
  <c r="CA121" i="1"/>
  <c r="BZ121" i="1"/>
  <c r="BY161" i="1"/>
  <c r="CA161" i="1"/>
  <c r="BZ161" i="1"/>
  <c r="BZ98" i="1"/>
  <c r="BY98" i="1"/>
  <c r="CA98" i="1"/>
  <c r="AE105" i="1" s="1"/>
  <c r="BZ71" i="1"/>
  <c r="BY71" i="1"/>
  <c r="CA71" i="1"/>
  <c r="BZ53" i="1"/>
  <c r="CA53" i="1"/>
  <c r="BY53" i="1"/>
  <c r="BZ184" i="1"/>
  <c r="BY184" i="1"/>
  <c r="CA184" i="1"/>
  <c r="BZ124" i="1"/>
  <c r="CA124" i="1"/>
  <c r="BY124" i="1"/>
  <c r="BZ162" i="1"/>
  <c r="BY162" i="1"/>
  <c r="CA162" i="1"/>
  <c r="BZ166" i="1"/>
  <c r="CA166" i="1"/>
  <c r="BY166" i="1"/>
  <c r="BY205" i="1"/>
  <c r="CA205" i="1"/>
  <c r="AE205" i="1" s="1"/>
  <c r="BZ205" i="1"/>
  <c r="BZ130" i="1"/>
  <c r="BY130" i="1"/>
  <c r="CA130" i="1"/>
  <c r="BY50" i="1"/>
  <c r="CA50" i="1"/>
  <c r="BZ50" i="1"/>
  <c r="BY67" i="1"/>
  <c r="BZ67" i="1"/>
  <c r="CA67" i="1"/>
  <c r="CA80" i="1"/>
  <c r="BZ80" i="1"/>
  <c r="BY80" i="1"/>
  <c r="BY140" i="1"/>
  <c r="CA140" i="1"/>
  <c r="BZ140" i="1"/>
  <c r="BY164" i="1"/>
  <c r="CA164" i="1"/>
  <c r="BZ164" i="1"/>
  <c r="BZ169" i="1"/>
  <c r="BY169" i="1"/>
  <c r="CA169" i="1"/>
  <c r="BY163" i="1"/>
  <c r="CA163" i="1"/>
  <c r="BZ163" i="1"/>
  <c r="BY149" i="1"/>
  <c r="CA149" i="1"/>
  <c r="BZ149" i="1"/>
  <c r="BY107" i="1"/>
  <c r="CA107" i="1"/>
  <c r="BZ107" i="1"/>
  <c r="CA75" i="1"/>
  <c r="BZ75" i="1"/>
  <c r="BY75" i="1"/>
  <c r="BZ181" i="1"/>
  <c r="CA181" i="1"/>
  <c r="BY181" i="1"/>
  <c r="BY101" i="1"/>
  <c r="CA101" i="1"/>
  <c r="BZ101" i="1"/>
  <c r="BZ61" i="1"/>
  <c r="BY61" i="1"/>
  <c r="CA61" i="1"/>
  <c r="AE61" i="1" s="1"/>
  <c r="BZ145" i="1"/>
  <c r="BY145" i="1"/>
  <c r="CA145" i="1"/>
  <c r="BZ27" i="1"/>
  <c r="BY27" i="1"/>
  <c r="CA27" i="1"/>
  <c r="BY34" i="1"/>
  <c r="CA34" i="1"/>
  <c r="BZ34" i="1"/>
  <c r="BY16" i="1"/>
  <c r="CA16" i="1"/>
  <c r="BZ16" i="1"/>
  <c r="Y1" i="1"/>
  <c r="BY11" i="1"/>
  <c r="CA11" i="1"/>
  <c r="BZ11" i="1"/>
  <c r="BV54" i="1"/>
  <c r="BR54" i="1"/>
  <c r="BN54" i="1"/>
  <c r="BV15" i="1"/>
  <c r="BJ139" i="1"/>
  <c r="BV139" i="1"/>
  <c r="BT139" i="1"/>
  <c r="BR139" i="1"/>
  <c r="BP139" i="1"/>
  <c r="BN139" i="1"/>
  <c r="BL139" i="1"/>
  <c r="BN50" i="1"/>
  <c r="BT33" i="1"/>
  <c r="BK99" i="1"/>
  <c r="BR18" i="1"/>
  <c r="BT21" i="1"/>
  <c r="BV88" i="1"/>
  <c r="AE123" i="1"/>
  <c r="AE218" i="1"/>
  <c r="BQ126" i="1"/>
  <c r="AE215" i="1"/>
  <c r="AE200" i="1"/>
  <c r="BR60" i="1"/>
  <c r="AE191" i="1"/>
  <c r="AE210" i="1"/>
  <c r="AE199" i="1"/>
  <c r="AE202" i="1"/>
  <c r="AE196" i="1"/>
  <c r="BT6" i="1"/>
  <c r="AE189" i="1"/>
  <c r="AE212" i="1"/>
  <c r="AE144" i="1"/>
  <c r="AE6" i="1"/>
  <c r="BO13" i="1"/>
  <c r="BK42" i="1"/>
  <c r="AE21" i="1"/>
  <c r="BJ56" i="1"/>
  <c r="AE198" i="1"/>
  <c r="AE126" i="1"/>
  <c r="BO42" i="1"/>
  <c r="AE98" i="1"/>
  <c r="AE108" i="1"/>
  <c r="BS29" i="1"/>
  <c r="BL46" i="1"/>
  <c r="BO57" i="1"/>
  <c r="AE184" i="1"/>
  <c r="AE195" i="1"/>
  <c r="AE31" i="1"/>
  <c r="BV8" i="1"/>
  <c r="AE12" i="1"/>
  <c r="BL9" i="1"/>
  <c r="AE143" i="1"/>
  <c r="AE121" i="1"/>
  <c r="BI106" i="1"/>
  <c r="AE116" i="1"/>
  <c r="AE73" i="1"/>
  <c r="BS13" i="1"/>
  <c r="BK85" i="1"/>
  <c r="BO85" i="1"/>
  <c r="BS85" i="1"/>
  <c r="BJ63" i="1"/>
  <c r="BN63" i="1"/>
  <c r="BR63" i="1"/>
  <c r="BV63" i="1"/>
  <c r="BI112" i="1"/>
  <c r="BK112" i="1"/>
  <c r="BM112" i="1"/>
  <c r="BO112" i="1"/>
  <c r="BQ112" i="1"/>
  <c r="BS112" i="1"/>
  <c r="BU112" i="1"/>
  <c r="BJ64" i="1"/>
  <c r="BL64" i="1"/>
  <c r="BN64" i="1"/>
  <c r="BP64" i="1"/>
  <c r="BR64" i="1"/>
  <c r="BT64" i="1"/>
  <c r="BV64" i="1"/>
  <c r="BJ100" i="1"/>
  <c r="BL100" i="1"/>
  <c r="BN100" i="1"/>
  <c r="BP100" i="1"/>
  <c r="BR100" i="1"/>
  <c r="BT100" i="1"/>
  <c r="BV100" i="1"/>
  <c r="BK91" i="1"/>
  <c r="BO91" i="1"/>
  <c r="BS91" i="1"/>
  <c r="BU40" i="1"/>
  <c r="BI45" i="1"/>
  <c r="BQ45" i="1"/>
  <c r="BJ67" i="1"/>
  <c r="BL67" i="1"/>
  <c r="BN67" i="1"/>
  <c r="BP67" i="1"/>
  <c r="BR67" i="1"/>
  <c r="BT67" i="1"/>
  <c r="BV67" i="1"/>
  <c r="BL74" i="1"/>
  <c r="BT74" i="1"/>
  <c r="BN47" i="1"/>
  <c r="BV47" i="1"/>
  <c r="BI54" i="1"/>
  <c r="BK54" i="1"/>
  <c r="BM54" i="1"/>
  <c r="BO54" i="1"/>
  <c r="BQ54" i="1"/>
  <c r="BS54" i="1"/>
  <c r="BU54" i="1"/>
  <c r="BK23" i="1"/>
  <c r="BO23" i="1"/>
  <c r="BS23" i="1"/>
  <c r="BK44" i="1"/>
  <c r="BO44" i="1"/>
  <c r="BS44" i="1"/>
  <c r="BI25" i="1"/>
  <c r="BM25" i="1"/>
  <c r="BQ25" i="1"/>
  <c r="BU25" i="1"/>
  <c r="BJ101" i="1"/>
  <c r="BL101" i="1"/>
  <c r="BN101" i="1"/>
  <c r="BP101" i="1"/>
  <c r="BR101" i="1"/>
  <c r="BT101" i="1"/>
  <c r="BV101" i="1"/>
  <c r="BL79" i="1"/>
  <c r="BP79" i="1"/>
  <c r="BT79" i="1"/>
  <c r="BM61" i="1"/>
  <c r="BU61" i="1"/>
  <c r="BS84" i="1"/>
  <c r="BV26" i="1"/>
  <c r="AH182" i="1"/>
  <c r="BV77" i="1"/>
  <c r="BU87" i="1"/>
  <c r="AH124" i="1"/>
  <c r="BR31" i="1"/>
  <c r="BP49" i="1"/>
  <c r="BJ169" i="1"/>
  <c r="BL39" i="1"/>
  <c r="BI141" i="1"/>
  <c r="BV72" i="1"/>
  <c r="BI136" i="1"/>
  <c r="BD5" i="1"/>
  <c r="BD184" i="1"/>
  <c r="BD166" i="1"/>
  <c r="BD162" i="1"/>
  <c r="BD158" i="1"/>
  <c r="BD151" i="1"/>
  <c r="BD145" i="1"/>
  <c r="BS42" i="1"/>
  <c r="BD104" i="1"/>
  <c r="BD86" i="1"/>
  <c r="AB5" i="1"/>
  <c r="BP7" i="1"/>
  <c r="BL7" i="1"/>
  <c r="BJ170" i="1"/>
  <c r="BL170" i="1"/>
  <c r="BN170" i="1"/>
  <c r="BP170" i="1"/>
  <c r="BR170" i="1"/>
  <c r="BT170" i="1"/>
  <c r="BV170" i="1"/>
  <c r="BL92" i="1"/>
  <c r="BT92" i="1"/>
  <c r="BJ134" i="1"/>
  <c r="BL134" i="1"/>
  <c r="BN134" i="1"/>
  <c r="BP134" i="1"/>
  <c r="BR134" i="1"/>
  <c r="BT134" i="1"/>
  <c r="BV134" i="1"/>
  <c r="BJ110" i="1"/>
  <c r="BL110" i="1"/>
  <c r="BN110" i="1"/>
  <c r="BP110" i="1"/>
  <c r="BR110" i="1"/>
  <c r="BT110" i="1"/>
  <c r="BV110" i="1"/>
  <c r="BL80" i="1"/>
  <c r="BP80" i="1"/>
  <c r="BT80" i="1"/>
  <c r="BN80" i="1"/>
  <c r="BV80" i="1"/>
  <c r="BJ171" i="1"/>
  <c r="BL171" i="1"/>
  <c r="BN171" i="1"/>
  <c r="BP171" i="1"/>
  <c r="BR171" i="1"/>
  <c r="BT171" i="1"/>
  <c r="BV171" i="1"/>
  <c r="BJ98" i="1"/>
  <c r="BR98" i="1"/>
  <c r="BK62" i="1"/>
  <c r="BO62" i="1"/>
  <c r="BS62" i="1"/>
  <c r="BI62" i="1"/>
  <c r="BQ62" i="1"/>
  <c r="BJ144" i="1"/>
  <c r="BL144" i="1"/>
  <c r="BN144" i="1"/>
  <c r="BP144" i="1"/>
  <c r="BR144" i="1"/>
  <c r="BT144" i="1"/>
  <c r="BO73" i="1"/>
  <c r="BS73" i="1"/>
  <c r="BJ58" i="1"/>
  <c r="BL58" i="1"/>
  <c r="BN58" i="1"/>
  <c r="BP58" i="1"/>
  <c r="BR58" i="1"/>
  <c r="BT58" i="1"/>
  <c r="BV58" i="1"/>
  <c r="BI58" i="1"/>
  <c r="BM58" i="1"/>
  <c r="BQ58" i="1"/>
  <c r="BU58" i="1"/>
  <c r="BM40" i="1"/>
  <c r="BL41" i="1"/>
  <c r="BP41" i="1"/>
  <c r="BT41" i="1"/>
  <c r="BJ41" i="1"/>
  <c r="BR41" i="1"/>
  <c r="BJ66" i="1"/>
  <c r="BL66" i="1"/>
  <c r="BN66" i="1"/>
  <c r="BP66" i="1"/>
  <c r="BR66" i="1"/>
  <c r="BT66" i="1"/>
  <c r="BV66" i="1"/>
  <c r="BK66" i="1"/>
  <c r="BO66" i="1"/>
  <c r="BS66" i="1"/>
  <c r="BI140" i="1"/>
  <c r="BK140" i="1"/>
  <c r="BM140" i="1"/>
  <c r="BO140" i="1"/>
  <c r="BQ140" i="1"/>
  <c r="BS140" i="1"/>
  <c r="BU140" i="1"/>
  <c r="BN83" i="1"/>
  <c r="BV83" i="1"/>
  <c r="BR83" i="1"/>
  <c r="BJ148" i="1"/>
  <c r="BL148" i="1"/>
  <c r="BN148" i="1"/>
  <c r="BP148" i="1"/>
  <c r="BR148" i="1"/>
  <c r="BT148" i="1"/>
  <c r="BV148" i="1"/>
  <c r="BL53" i="1"/>
  <c r="BP53" i="1"/>
  <c r="BT53" i="1"/>
  <c r="BN53" i="1"/>
  <c r="BV53" i="1"/>
  <c r="BJ109" i="1"/>
  <c r="BL109" i="1"/>
  <c r="BN109" i="1"/>
  <c r="BP109" i="1"/>
  <c r="BR109" i="1"/>
  <c r="BT109" i="1"/>
  <c r="BV109" i="1"/>
  <c r="BT76" i="1"/>
  <c r="BL76" i="1"/>
  <c r="BI146" i="1"/>
  <c r="BM146" i="1"/>
  <c r="BQ146" i="1"/>
  <c r="BU146" i="1"/>
  <c r="BK125" i="1"/>
  <c r="BO125" i="1"/>
  <c r="BS125" i="1"/>
  <c r="BM69" i="1"/>
  <c r="BU69" i="1"/>
  <c r="BI69" i="1"/>
  <c r="BI52" i="1"/>
  <c r="BM52" i="1"/>
  <c r="BQ52" i="1"/>
  <c r="BU52" i="1"/>
  <c r="BK52" i="1"/>
  <c r="BS52" i="1"/>
  <c r="BK106" i="1"/>
  <c r="BO106" i="1"/>
  <c r="BS106" i="1"/>
  <c r="BJ166" i="1"/>
  <c r="BL166" i="1"/>
  <c r="BN166" i="1"/>
  <c r="BP166" i="1"/>
  <c r="BR166" i="1"/>
  <c r="BT166" i="1"/>
  <c r="BV166" i="1"/>
  <c r="BN133" i="1"/>
  <c r="BV133" i="1"/>
  <c r="BJ95" i="1"/>
  <c r="BK95" i="1"/>
  <c r="BM95" i="1"/>
  <c r="BO95" i="1"/>
  <c r="BQ95" i="1"/>
  <c r="BS95" i="1"/>
  <c r="BU95" i="1"/>
  <c r="BJ94" i="1"/>
  <c r="BL94" i="1"/>
  <c r="BN94" i="1"/>
  <c r="BP94" i="1"/>
  <c r="BR94" i="1"/>
  <c r="BT94" i="1"/>
  <c r="BV94" i="1"/>
  <c r="BI94" i="1"/>
  <c r="BM94" i="1"/>
  <c r="BQ94" i="1"/>
  <c r="BU94" i="1"/>
  <c r="BI28" i="1"/>
  <c r="BM28" i="1"/>
  <c r="BQ28" i="1"/>
  <c r="BT28" i="1"/>
  <c r="BV28" i="1"/>
  <c r="BK28" i="1"/>
  <c r="BS28" i="1"/>
  <c r="BI163" i="1"/>
  <c r="BK163" i="1"/>
  <c r="BM163" i="1"/>
  <c r="BO163" i="1"/>
  <c r="BQ163" i="1"/>
  <c r="BS163" i="1"/>
  <c r="BU163" i="1"/>
  <c r="BN30" i="1"/>
  <c r="BV30" i="1"/>
  <c r="BJ30" i="1"/>
  <c r="BI103" i="1"/>
  <c r="BK103" i="1"/>
  <c r="BM103" i="1"/>
  <c r="BO103" i="1"/>
  <c r="BQ103" i="1"/>
  <c r="BS103" i="1"/>
  <c r="BU103" i="1"/>
  <c r="BK55" i="1"/>
  <c r="BS55" i="1"/>
  <c r="BV55" i="1"/>
  <c r="BK145" i="1"/>
  <c r="BO145" i="1"/>
  <c r="BS145" i="1"/>
  <c r="BJ24" i="1"/>
  <c r="BL24" i="1"/>
  <c r="BN24" i="1"/>
  <c r="BP24" i="1"/>
  <c r="BR24" i="1"/>
  <c r="BT24" i="1"/>
  <c r="BV24" i="1"/>
  <c r="BI24" i="1"/>
  <c r="BM24" i="1"/>
  <c r="BQ24" i="1"/>
  <c r="BU24" i="1"/>
  <c r="BR82" i="1"/>
  <c r="BJ82" i="1"/>
  <c r="AH24" i="1"/>
  <c r="AH28" i="1"/>
  <c r="AH30" i="1"/>
  <c r="AH55" i="1"/>
  <c r="AH58" i="1"/>
  <c r="AH76" i="1"/>
  <c r="AH98" i="1"/>
  <c r="AH53" i="1"/>
  <c r="AH60" i="1"/>
  <c r="AH73" i="1"/>
  <c r="AH82" i="1"/>
  <c r="AH84" i="1"/>
  <c r="AH92" i="1"/>
  <c r="AH95" i="1"/>
  <c r="AH103" i="1"/>
  <c r="AH110" i="1"/>
  <c r="AH166" i="1"/>
  <c r="AH145" i="1"/>
  <c r="AH134" i="1"/>
  <c r="AH171" i="1"/>
  <c r="AH163" i="1"/>
  <c r="BV144" i="1"/>
  <c r="BS144" i="1"/>
  <c r="BO144" i="1"/>
  <c r="BK144" i="1"/>
  <c r="BU171" i="1"/>
  <c r="BQ171" i="1"/>
  <c r="BM171" i="1"/>
  <c r="BI171" i="1"/>
  <c r="BS170" i="1"/>
  <c r="BO170" i="1"/>
  <c r="BK170" i="1"/>
  <c r="BS166" i="1"/>
  <c r="BO166" i="1"/>
  <c r="BK166" i="1"/>
  <c r="BT163" i="1"/>
  <c r="BP163" i="1"/>
  <c r="BL163" i="1"/>
  <c r="BU148" i="1"/>
  <c r="BQ148" i="1"/>
  <c r="BM148" i="1"/>
  <c r="BI148" i="1"/>
  <c r="BO146" i="1"/>
  <c r="BU145" i="1"/>
  <c r="BM145" i="1"/>
  <c r="BT140" i="1"/>
  <c r="BP140" i="1"/>
  <c r="BL140" i="1"/>
  <c r="BU134" i="1"/>
  <c r="BQ134" i="1"/>
  <c r="BM134" i="1"/>
  <c r="BI134" i="1"/>
  <c r="BJ133" i="1"/>
  <c r="BU125" i="1"/>
  <c r="BM125" i="1"/>
  <c r="BJ126" i="1"/>
  <c r="BS110" i="1"/>
  <c r="BO110" i="1"/>
  <c r="BK110" i="1"/>
  <c r="BU109" i="1"/>
  <c r="BQ109" i="1"/>
  <c r="BM109" i="1"/>
  <c r="BI109" i="1"/>
  <c r="BU106" i="1"/>
  <c r="BM106" i="1"/>
  <c r="BT103" i="1"/>
  <c r="BP103" i="1"/>
  <c r="BL103" i="1"/>
  <c r="BS99" i="1"/>
  <c r="BN98" i="1"/>
  <c r="BT95" i="1"/>
  <c r="BP95" i="1"/>
  <c r="BL95" i="1"/>
  <c r="BS94" i="1"/>
  <c r="BK94" i="1"/>
  <c r="BK84" i="1"/>
  <c r="BJ80" i="1"/>
  <c r="BK73" i="1"/>
  <c r="BU66" i="1"/>
  <c r="BM66" i="1"/>
  <c r="BM62" i="1"/>
  <c r="BS58" i="1"/>
  <c r="BK58" i="1"/>
  <c r="BO55" i="1"/>
  <c r="BJ53" i="1"/>
  <c r="BV50" i="1"/>
  <c r="BN41" i="1"/>
  <c r="BR30" i="1"/>
  <c r="BO28" i="1"/>
  <c r="BO24" i="1"/>
  <c r="BT7" i="1"/>
  <c r="BK27" i="1"/>
  <c r="BO27" i="1"/>
  <c r="BQ27" i="1"/>
  <c r="BS27" i="1"/>
  <c r="BU27" i="1"/>
  <c r="BN11" i="1"/>
  <c r="BV11" i="1"/>
  <c r="BL35" i="1"/>
  <c r="BP35" i="1"/>
  <c r="BT35" i="1"/>
  <c r="BV169" i="1"/>
  <c r="BT169" i="1"/>
  <c r="BR169" i="1"/>
  <c r="BP169" i="1"/>
  <c r="BN169" i="1"/>
  <c r="BL169" i="1"/>
  <c r="BU141" i="1"/>
  <c r="BQ141" i="1"/>
  <c r="BM141" i="1"/>
  <c r="BU136" i="1"/>
  <c r="BS136" i="1"/>
  <c r="BQ136" i="1"/>
  <c r="BO136" i="1"/>
  <c r="BM136" i="1"/>
  <c r="BK136" i="1"/>
  <c r="BN72" i="1"/>
  <c r="BT49" i="1"/>
  <c r="BT39" i="1"/>
  <c r="BR35" i="1"/>
  <c r="BJ35" i="1"/>
  <c r="BT27" i="1"/>
  <c r="BP27" i="1"/>
  <c r="BI27" i="1"/>
  <c r="BR11" i="1"/>
  <c r="AH164" i="1"/>
  <c r="BJ52" i="1"/>
  <c r="BS122" i="1"/>
  <c r="AF5" i="3"/>
  <c r="BJ93" i="1"/>
  <c r="BN60" i="1"/>
  <c r="BL34" i="1"/>
  <c r="BT34" i="1"/>
  <c r="BV60" i="1"/>
  <c r="AY167" i="1"/>
  <c r="AY203" i="1"/>
  <c r="AY142" i="1"/>
  <c r="BV52" i="1"/>
  <c r="BT52" i="1"/>
  <c r="BR52" i="1"/>
  <c r="BP52" i="1"/>
  <c r="BN52" i="1"/>
  <c r="BL52" i="1"/>
  <c r="BV93" i="1"/>
  <c r="BT93" i="1"/>
  <c r="BR93" i="1"/>
  <c r="BP93" i="1"/>
  <c r="BN93" i="1"/>
  <c r="BL93" i="1"/>
  <c r="BL21" i="1"/>
  <c r="BR10" i="1"/>
  <c r="AH21" i="1"/>
  <c r="BI120" i="1"/>
  <c r="AC126" i="1"/>
  <c r="BS102" i="1"/>
  <c r="BO102" i="1"/>
  <c r="BK102" i="1"/>
  <c r="AH50" i="1"/>
  <c r="BR50" i="1"/>
  <c r="BJ50" i="1"/>
  <c r="BL11" i="1"/>
  <c r="BI5" i="1"/>
  <c r="AC6" i="1"/>
  <c r="BJ17" i="1"/>
  <c r="BV23" i="1"/>
  <c r="BT23" i="1"/>
  <c r="BR23" i="1"/>
  <c r="BP23" i="1"/>
  <c r="BN23" i="1"/>
  <c r="BL23" i="1"/>
  <c r="BJ23" i="1"/>
  <c r="BJ62" i="1"/>
  <c r="AH62" i="1"/>
  <c r="BV62" i="1"/>
  <c r="BT62" i="1"/>
  <c r="BR62" i="1"/>
  <c r="BP62" i="1"/>
  <c r="BN62" i="1"/>
  <c r="BL62" i="1"/>
  <c r="AP136" i="1"/>
  <c r="AP103" i="1"/>
  <c r="AP98" i="1"/>
  <c r="AP6" i="1"/>
  <c r="BI53" i="1"/>
  <c r="BT11" i="1"/>
  <c r="BP11" i="1"/>
  <c r="BP36" i="1"/>
  <c r="AL202" i="1"/>
  <c r="M78" i="2"/>
  <c r="M55" i="2"/>
  <c r="M117" i="2"/>
  <c r="M109" i="2"/>
  <c r="BT5" i="1"/>
  <c r="BP5" i="1"/>
  <c r="BL5" i="1"/>
  <c r="BO65" i="1"/>
  <c r="AW177" i="1"/>
  <c r="BC191" i="1"/>
  <c r="BC123" i="1"/>
  <c r="BC122" i="1"/>
  <c r="BC99" i="1"/>
  <c r="BC95" i="1"/>
  <c r="BC94" i="1"/>
  <c r="BC80" i="1"/>
  <c r="BC5" i="1"/>
  <c r="BC189" i="1"/>
  <c r="BC188" i="1"/>
  <c r="BC184" i="1"/>
  <c r="BC181" i="1"/>
  <c r="BC175" i="1"/>
  <c r="BC171" i="1"/>
  <c r="BC170" i="1"/>
  <c r="BC147" i="1"/>
  <c r="BC143" i="1"/>
  <c r="BC141" i="1"/>
  <c r="BC136" i="1"/>
  <c r="BC135" i="1"/>
  <c r="BC128" i="1"/>
  <c r="BC118" i="1"/>
  <c r="BC106" i="1"/>
  <c r="BC91" i="1"/>
  <c r="BC84" i="1"/>
  <c r="BC60" i="1"/>
  <c r="BC144" i="1"/>
  <c r="BC179" i="1"/>
  <c r="BC168" i="1"/>
  <c r="BC166" i="1"/>
  <c r="BC164" i="1"/>
  <c r="BC159" i="1"/>
  <c r="BC158" i="1"/>
  <c r="BC154" i="1"/>
  <c r="BC153" i="1"/>
  <c r="BC152" i="1"/>
  <c r="BC151" i="1"/>
  <c r="BC149" i="1"/>
  <c r="BC115" i="1"/>
  <c r="BC173" i="1"/>
  <c r="BC133" i="1"/>
  <c r="BC130" i="1"/>
  <c r="BC126" i="1"/>
  <c r="BC120" i="1"/>
  <c r="BC117" i="1"/>
  <c r="BC116" i="1"/>
  <c r="BC114" i="1"/>
  <c r="BC108" i="1"/>
  <c r="BC105" i="1"/>
  <c r="BC104" i="1"/>
  <c r="BC103" i="1"/>
  <c r="BC102" i="1"/>
  <c r="BC101" i="1"/>
  <c r="BC97" i="1"/>
  <c r="BC89" i="1"/>
  <c r="BC86" i="1"/>
  <c r="BC82" i="1"/>
  <c r="BC78" i="1"/>
  <c r="BC43" i="1"/>
  <c r="BC187" i="1"/>
  <c r="BC186" i="1"/>
  <c r="BC150" i="1"/>
  <c r="BC182" i="1"/>
  <c r="BC180" i="1"/>
  <c r="BC167" i="1"/>
  <c r="BC178" i="1"/>
  <c r="BC203" i="1"/>
  <c r="BC142" i="1"/>
  <c r="BC174" i="1"/>
  <c r="BC169" i="1"/>
  <c r="BC163" i="1"/>
  <c r="BC162" i="1"/>
  <c r="BC161" i="1"/>
  <c r="BC160" i="1"/>
  <c r="BC156" i="1"/>
  <c r="BC155" i="1"/>
  <c r="BC148" i="1"/>
  <c r="BC146" i="1"/>
  <c r="BC145" i="1"/>
  <c r="BC140" i="1"/>
  <c r="BC139" i="1"/>
  <c r="BC138" i="1"/>
  <c r="BC137" i="1"/>
  <c r="BC134" i="1"/>
  <c r="BC132" i="1"/>
  <c r="BC125" i="1"/>
  <c r="BC129" i="1"/>
  <c r="BC127" i="1"/>
  <c r="BC124" i="1"/>
  <c r="BC121" i="1"/>
  <c r="BC119" i="1"/>
  <c r="BC131" i="1"/>
  <c r="BC113" i="1"/>
  <c r="BC109" i="1"/>
  <c r="BC107" i="1"/>
  <c r="BC112" i="1"/>
  <c r="BC100" i="1"/>
  <c r="BC98" i="1"/>
  <c r="BC96" i="1"/>
  <c r="BC93" i="1"/>
  <c r="BC92" i="1"/>
  <c r="BC90" i="1"/>
  <c r="BC88" i="1"/>
  <c r="BC87" i="1"/>
  <c r="BC85" i="1"/>
  <c r="BC83" i="1"/>
  <c r="BC81" i="1"/>
  <c r="BC79" i="1"/>
  <c r="BC77" i="1"/>
  <c r="BC74" i="1"/>
  <c r="BC73" i="1"/>
  <c r="BC72" i="1"/>
  <c r="BC71" i="1"/>
  <c r="BC70" i="1"/>
  <c r="BC61" i="1"/>
  <c r="BC58" i="1"/>
  <c r="BC57" i="1"/>
  <c r="BC56" i="1"/>
  <c r="BC55" i="1"/>
  <c r="BC52" i="1"/>
  <c r="BC50" i="1"/>
  <c r="BC46" i="1"/>
  <c r="BC42" i="1"/>
  <c r="BC38" i="1"/>
  <c r="BC37" i="1"/>
  <c r="BC31" i="1"/>
  <c r="BC30" i="1"/>
  <c r="BN77" i="1"/>
  <c r="BI19" i="1"/>
  <c r="BI79" i="1"/>
  <c r="BP111" i="1"/>
  <c r="BX165" i="1"/>
  <c r="BW165" i="1"/>
  <c r="BX133" i="1"/>
  <c r="BW133" i="1"/>
  <c r="AH65" i="1"/>
  <c r="BU53" i="1"/>
  <c r="BS53" i="1"/>
  <c r="BQ53" i="1"/>
  <c r="BO53" i="1"/>
  <c r="BM53" i="1"/>
  <c r="BK53" i="1"/>
  <c r="AY164" i="1"/>
  <c r="AY162" i="1"/>
  <c r="AY133" i="1"/>
  <c r="AY124" i="1"/>
  <c r="AY123" i="1"/>
  <c r="AY119" i="1"/>
  <c r="AY118" i="1"/>
  <c r="AY131" i="1"/>
  <c r="AY117" i="1"/>
  <c r="AY75" i="1"/>
  <c r="AY64" i="1"/>
  <c r="AY55" i="1"/>
  <c r="BU79" i="1"/>
  <c r="BS79" i="1"/>
  <c r="BQ79" i="1"/>
  <c r="BO79" i="1"/>
  <c r="BM79" i="1"/>
  <c r="BK79" i="1"/>
  <c r="AY182" i="1"/>
  <c r="AY170" i="1"/>
  <c r="AY156" i="1"/>
  <c r="AY152" i="1"/>
  <c r="AY104" i="1"/>
  <c r="AY96" i="1"/>
  <c r="AY95" i="1"/>
  <c r="AY88" i="1"/>
  <c r="AY72" i="1"/>
  <c r="AY66" i="1"/>
  <c r="AY62" i="1"/>
  <c r="AY61" i="1"/>
  <c r="AY44" i="1"/>
  <c r="BQ19" i="1"/>
  <c r="AY5" i="1"/>
  <c r="AY188" i="1"/>
  <c r="AY187" i="1"/>
  <c r="AY180" i="1"/>
  <c r="AY171" i="1"/>
  <c r="AY168" i="1"/>
  <c r="AY161" i="1"/>
  <c r="AY155" i="1"/>
  <c r="AY154" i="1"/>
  <c r="AY149" i="1"/>
  <c r="AY148" i="1"/>
  <c r="AY147" i="1"/>
  <c r="AY140" i="1"/>
  <c r="AY115" i="1"/>
  <c r="AY139" i="1"/>
  <c r="AY173" i="1"/>
  <c r="AY137" i="1"/>
  <c r="AY135" i="1"/>
  <c r="AY116" i="1"/>
  <c r="AY113" i="1"/>
  <c r="AY111" i="1"/>
  <c r="AY101" i="1"/>
  <c r="AY100" i="1"/>
  <c r="AY99" i="1"/>
  <c r="AY98" i="1"/>
  <c r="AY85" i="1"/>
  <c r="AY84" i="1"/>
  <c r="AY83" i="1"/>
  <c r="AY82" i="1"/>
  <c r="AY76" i="1"/>
  <c r="AY73" i="1"/>
  <c r="AY70" i="1"/>
  <c r="AY67" i="1"/>
  <c r="AY65" i="1"/>
  <c r="AY63" i="1"/>
  <c r="AY58" i="1"/>
  <c r="AY53" i="1"/>
  <c r="AY48" i="1"/>
  <c r="AY46" i="1"/>
  <c r="AY42" i="1"/>
  <c r="AY201" i="1"/>
  <c r="BX147" i="1"/>
  <c r="BW147" i="1"/>
  <c r="BI119" i="1"/>
  <c r="BX145" i="1"/>
  <c r="BW145" i="1"/>
  <c r="BX118" i="1"/>
  <c r="BW118" i="1"/>
  <c r="BX168" i="1"/>
  <c r="BW168" i="1"/>
  <c r="BX139" i="1"/>
  <c r="BW139" i="1"/>
  <c r="BX126" i="1"/>
  <c r="BW126" i="1"/>
  <c r="BX170" i="1"/>
  <c r="BW170" i="1"/>
  <c r="AH5" i="1"/>
  <c r="BU5" i="1"/>
  <c r="BS5" i="1"/>
  <c r="BQ5" i="1"/>
  <c r="BO5" i="1"/>
  <c r="BM5" i="1"/>
  <c r="BK5" i="1"/>
  <c r="AH119" i="1"/>
  <c r="BQ119" i="1"/>
  <c r="BW5" i="1"/>
  <c r="BX5" i="1"/>
  <c r="BX17" i="1"/>
  <c r="BW17" i="1"/>
  <c r="BW117" i="1"/>
  <c r="BX117" i="1"/>
  <c r="BX38" i="1"/>
  <c r="BW38" i="1"/>
  <c r="BW86" i="1"/>
  <c r="BX86" i="1"/>
  <c r="CD86" i="1" s="1"/>
  <c r="BX131" i="1"/>
  <c r="BW131" i="1"/>
  <c r="BW67" i="1"/>
  <c r="BX67" i="1"/>
  <c r="BW48" i="1"/>
  <c r="BX48" i="1"/>
  <c r="BX63" i="1"/>
  <c r="BW63" i="1"/>
  <c r="BX114" i="1"/>
  <c r="BW114" i="1"/>
  <c r="BW162" i="1"/>
  <c r="BX162" i="1"/>
  <c r="BX83" i="1"/>
  <c r="BW83" i="1"/>
  <c r="BX167" i="1"/>
  <c r="BW167" i="1"/>
  <c r="BX164" i="1"/>
  <c r="BW164" i="1"/>
  <c r="BW44" i="1"/>
  <c r="BX44" i="1"/>
  <c r="BX52" i="1"/>
  <c r="BW52" i="1"/>
  <c r="BX172" i="1"/>
  <c r="BW172" i="1"/>
  <c r="BX55" i="1"/>
  <c r="BW55" i="1"/>
  <c r="BX116" i="1"/>
  <c r="BW116" i="1"/>
  <c r="BW121" i="1"/>
  <c r="BX121" i="1"/>
  <c r="BW130" i="1"/>
  <c r="BX130" i="1"/>
  <c r="BW105" i="1"/>
  <c r="BX105" i="1"/>
  <c r="BX60" i="1"/>
  <c r="BW60" i="1"/>
  <c r="BX78" i="1"/>
  <c r="BW78" i="1"/>
  <c r="BX159" i="1"/>
  <c r="BW159" i="1"/>
  <c r="BW119" i="1"/>
  <c r="BX119" i="1"/>
  <c r="BX99" i="1"/>
  <c r="BW99" i="1"/>
  <c r="BW90" i="1"/>
  <c r="BX90" i="1"/>
  <c r="BX40" i="1"/>
  <c r="BW40" i="1"/>
  <c r="BX31" i="1"/>
  <c r="BW31" i="1"/>
  <c r="BW96" i="1"/>
  <c r="BX96" i="1"/>
  <c r="BX108" i="1"/>
  <c r="BW108" i="1"/>
  <c r="BW132" i="1"/>
  <c r="BX132" i="1"/>
  <c r="BW150" i="1"/>
  <c r="BX150" i="1"/>
  <c r="BX95" i="1"/>
  <c r="BW95" i="1"/>
  <c r="BX151" i="1"/>
  <c r="BW151" i="1"/>
  <c r="BX50" i="1"/>
  <c r="BW50" i="1"/>
  <c r="BW53" i="1"/>
  <c r="BX53" i="1"/>
  <c r="BW156" i="1"/>
  <c r="BX156" i="1"/>
  <c r="BX161" i="1"/>
  <c r="BW161" i="1"/>
  <c r="BX137" i="1"/>
  <c r="BW137" i="1"/>
  <c r="BW115" i="1"/>
  <c r="BX115" i="1"/>
  <c r="BX112" i="1"/>
  <c r="BW112" i="1"/>
  <c r="BX174" i="1"/>
  <c r="BW174" i="1"/>
  <c r="BX120" i="1"/>
  <c r="BW120" i="1"/>
  <c r="BX135" i="1"/>
  <c r="BW135" i="1"/>
  <c r="BX85" i="1"/>
  <c r="BW85" i="1"/>
  <c r="BW138" i="1"/>
  <c r="BX138" i="1"/>
  <c r="BX129" i="1"/>
  <c r="BW129" i="1"/>
  <c r="BW23" i="1"/>
  <c r="BX23" i="1"/>
  <c r="BX10" i="1"/>
  <c r="BW10" i="1"/>
  <c r="BX13" i="1"/>
  <c r="BW13" i="1"/>
  <c r="BX8" i="1"/>
  <c r="BW8" i="1"/>
  <c r="BW7" i="1"/>
  <c r="BX7" i="1"/>
  <c r="BW100" i="1"/>
  <c r="BX100" i="1"/>
  <c r="BW123" i="1"/>
  <c r="BX123" i="1"/>
  <c r="BX173" i="1"/>
  <c r="BW173" i="1"/>
  <c r="BW154" i="1"/>
  <c r="BX154" i="1"/>
  <c r="BW76" i="1"/>
  <c r="BX76" i="1"/>
  <c r="BW82" i="1"/>
  <c r="BX82" i="1"/>
  <c r="BW61" i="1"/>
  <c r="BX61" i="1"/>
  <c r="BW14" i="1"/>
  <c r="BX14" i="1"/>
  <c r="BW65" i="1"/>
  <c r="BX65" i="1"/>
  <c r="BW79" i="1"/>
  <c r="BX79" i="1"/>
  <c r="BW93" i="1"/>
  <c r="BX93" i="1"/>
  <c r="BW39" i="1"/>
  <c r="BX39" i="1"/>
  <c r="BW136" i="1"/>
  <c r="BX136" i="1"/>
  <c r="BX102" i="1"/>
  <c r="BW102" i="1"/>
  <c r="BX75" i="1"/>
  <c r="BW75" i="1"/>
  <c r="BX15" i="1"/>
  <c r="BW15" i="1"/>
  <c r="BW71" i="1"/>
  <c r="BX71" i="1"/>
  <c r="BX163" i="1"/>
  <c r="BW163" i="1"/>
  <c r="BW58" i="1"/>
  <c r="BX58" i="1"/>
  <c r="BX171" i="1"/>
  <c r="BW171" i="1"/>
  <c r="BX66" i="1"/>
  <c r="BW66" i="1"/>
  <c r="BX88" i="1"/>
  <c r="BW88" i="1"/>
  <c r="BX72" i="1"/>
  <c r="BW72" i="1"/>
  <c r="BW152" i="1"/>
  <c r="BX152" i="1"/>
  <c r="BX122" i="1"/>
  <c r="BW122" i="1"/>
  <c r="BX106" i="1"/>
  <c r="BW106" i="1"/>
  <c r="AD219" i="1"/>
  <c r="BW74" i="1"/>
  <c r="BX74" i="1"/>
  <c r="BW158" i="1"/>
  <c r="BX158" i="1"/>
  <c r="BX143" i="1"/>
  <c r="BW143" i="1"/>
  <c r="BW144" i="1"/>
  <c r="BX144" i="1"/>
  <c r="AD211" i="1"/>
  <c r="BX81" i="1"/>
  <c r="BW81" i="1"/>
  <c r="BX157" i="1"/>
  <c r="BW157" i="1"/>
  <c r="BW113" i="1"/>
  <c r="BX113" i="1"/>
  <c r="BW140" i="1"/>
  <c r="BX140" i="1"/>
  <c r="BX68" i="1"/>
  <c r="BW68" i="1"/>
  <c r="BX169" i="1"/>
  <c r="BW169" i="1"/>
  <c r="BW125" i="1"/>
  <c r="BX125" i="1"/>
  <c r="BW146" i="1"/>
  <c r="BX146" i="1"/>
  <c r="BX175" i="1"/>
  <c r="BW175" i="1"/>
  <c r="BX97" i="1"/>
  <c r="BW97" i="1"/>
  <c r="BW103" i="1"/>
  <c r="BX103" i="1"/>
  <c r="BW51" i="1"/>
  <c r="BX51" i="1"/>
  <c r="BX166" i="1"/>
  <c r="BW166" i="1"/>
  <c r="BX155" i="1"/>
  <c r="BW155" i="1"/>
  <c r="BW142" i="1"/>
  <c r="BX142" i="1"/>
  <c r="BW127" i="1"/>
  <c r="BX127" i="1"/>
  <c r="BW98" i="1"/>
  <c r="BX98" i="1"/>
  <c r="AD136" i="1"/>
  <c r="BW148" i="1"/>
  <c r="BX148" i="1"/>
  <c r="BX124" i="1"/>
  <c r="BW124" i="1"/>
  <c r="BW16" i="1"/>
  <c r="BX16" i="1"/>
  <c r="BW110" i="1"/>
  <c r="BX110" i="1"/>
  <c r="BW37" i="1"/>
  <c r="BX37" i="1"/>
  <c r="BW12" i="1"/>
  <c r="BX12" i="1"/>
  <c r="BX21" i="1"/>
  <c r="BW21" i="1"/>
  <c r="BW19" i="1"/>
  <c r="BX19" i="1"/>
  <c r="BX26" i="1"/>
  <c r="BW26" i="1"/>
  <c r="BW9" i="1"/>
  <c r="BX9" i="1"/>
  <c r="AD180" i="1"/>
  <c r="BW160" i="1"/>
  <c r="BX160" i="1"/>
  <c r="AC22" i="1"/>
  <c r="BX6" i="1"/>
  <c r="BW6" i="1"/>
  <c r="BX45" i="1"/>
  <c r="BW45" i="1"/>
  <c r="BX153" i="1"/>
  <c r="BW153" i="1"/>
  <c r="BX104" i="1"/>
  <c r="BW104" i="1"/>
  <c r="BX141" i="1"/>
  <c r="BW141" i="1"/>
  <c r="BW107" i="1"/>
  <c r="BX107" i="1"/>
  <c r="BX149" i="1"/>
  <c r="BW149" i="1"/>
  <c r="BW84" i="1"/>
  <c r="BX84" i="1"/>
  <c r="BX91" i="1"/>
  <c r="BW91" i="1"/>
  <c r="BW134" i="1"/>
  <c r="BX134" i="1"/>
  <c r="BX87" i="1"/>
  <c r="BW87" i="1"/>
  <c r="BX70" i="1"/>
  <c r="BW70" i="1"/>
  <c r="BX89" i="1"/>
  <c r="BW89" i="1"/>
  <c r="BX111" i="1"/>
  <c r="BW111" i="1"/>
  <c r="BX128" i="1"/>
  <c r="BW128" i="1"/>
  <c r="BV128" i="1"/>
  <c r="BN128" i="1"/>
  <c r="BX101" i="1"/>
  <c r="BW101" i="1"/>
  <c r="BX109" i="1"/>
  <c r="BW109" i="1"/>
  <c r="BX64" i="1"/>
  <c r="BW64" i="1"/>
  <c r="BX92" i="1"/>
  <c r="BW92" i="1"/>
  <c r="BX56" i="1"/>
  <c r="BW56" i="1"/>
  <c r="BX34" i="1"/>
  <c r="BW34" i="1"/>
  <c r="BW80" i="1"/>
  <c r="BX80" i="1"/>
  <c r="BX59" i="1"/>
  <c r="BW59" i="1"/>
  <c r="BX54" i="1"/>
  <c r="BW54" i="1"/>
  <c r="BW73" i="1"/>
  <c r="BX73" i="1"/>
  <c r="BX94" i="1"/>
  <c r="BW94" i="1"/>
  <c r="BX47" i="1"/>
  <c r="BW47" i="1"/>
  <c r="BX57" i="1"/>
  <c r="BW57" i="1"/>
  <c r="BX28" i="1"/>
  <c r="BW28" i="1"/>
  <c r="BX46" i="1"/>
  <c r="BW46" i="1"/>
  <c r="BW35" i="1"/>
  <c r="BX35" i="1"/>
  <c r="BX69" i="1"/>
  <c r="BW69" i="1"/>
  <c r="BX32" i="1"/>
  <c r="BW32" i="1"/>
  <c r="BX36" i="1"/>
  <c r="BW36" i="1"/>
  <c r="BW62" i="1"/>
  <c r="BX62" i="1"/>
  <c r="BX33" i="1"/>
  <c r="BW33" i="1"/>
  <c r="BW24" i="1"/>
  <c r="BX24" i="1"/>
  <c r="BX49" i="1"/>
  <c r="BW49" i="1"/>
  <c r="BW27" i="1"/>
  <c r="BX27" i="1"/>
  <c r="BX77" i="1"/>
  <c r="BW77" i="1"/>
  <c r="BX25" i="1"/>
  <c r="BW25" i="1"/>
  <c r="BX43" i="1"/>
  <c r="BW43" i="1"/>
  <c r="BW20" i="1"/>
  <c r="BX20" i="1"/>
  <c r="BX42" i="1"/>
  <c r="BW42" i="1"/>
  <c r="BW30" i="1"/>
  <c r="BX30" i="1"/>
  <c r="BX41" i="1"/>
  <c r="BW41" i="1"/>
  <c r="BX11" i="1"/>
  <c r="BW11" i="1"/>
  <c r="BW22" i="1"/>
  <c r="BX22" i="1"/>
  <c r="BX29" i="1"/>
  <c r="BW29" i="1"/>
  <c r="BX18" i="1"/>
  <c r="BW18" i="1"/>
  <c r="AW149" i="1"/>
  <c r="BN117" i="1"/>
  <c r="BQ120" i="1"/>
  <c r="BO156" i="1"/>
  <c r="AH44" i="1"/>
  <c r="BV44" i="1"/>
  <c r="BT44" i="1"/>
  <c r="BR44" i="1"/>
  <c r="BP44" i="1"/>
  <c r="BN44" i="1"/>
  <c r="BL44" i="1"/>
  <c r="BJ44" i="1"/>
  <c r="BM120" i="1"/>
  <c r="BP26" i="1"/>
  <c r="BI200" i="1"/>
  <c r="BJ18" i="1"/>
  <c r="BN70" i="1"/>
  <c r="AH26" i="1"/>
  <c r="BV137" i="1"/>
  <c r="BT137" i="1"/>
  <c r="BR137" i="1"/>
  <c r="BP137" i="1"/>
  <c r="BN137" i="1"/>
  <c r="BL137" i="1"/>
  <c r="BJ137" i="1"/>
  <c r="BU120" i="1"/>
  <c r="AH70" i="1"/>
  <c r="BV70" i="1"/>
  <c r="AU163" i="1"/>
  <c r="AU36" i="1"/>
  <c r="AU205" i="1"/>
  <c r="AP156" i="1"/>
  <c r="AP100" i="1"/>
  <c r="AP158" i="1"/>
  <c r="AP140" i="1"/>
  <c r="AP139" i="1"/>
  <c r="AP138" i="1"/>
  <c r="AP101" i="1"/>
  <c r="BI204" i="1"/>
  <c r="BK120" i="1"/>
  <c r="M82" i="2"/>
  <c r="BS120" i="1"/>
  <c r="BO120" i="1"/>
  <c r="BM87" i="1"/>
  <c r="BR59" i="1"/>
  <c r="AO139" i="1"/>
  <c r="AO87" i="1"/>
  <c r="AO82" i="1"/>
  <c r="AO62" i="1"/>
  <c r="BT46" i="1"/>
  <c r="BL36" i="1"/>
  <c r="BN8" i="1"/>
  <c r="BJ72" i="1"/>
  <c r="BT36" i="1"/>
  <c r="BO84" i="1"/>
  <c r="BP16" i="1"/>
  <c r="BK20" i="1"/>
  <c r="AL5" i="1"/>
  <c r="BV146" i="1"/>
  <c r="BT146" i="1"/>
  <c r="BR146" i="1"/>
  <c r="BP146" i="1"/>
  <c r="BN146" i="1"/>
  <c r="BL146" i="1"/>
  <c r="BJ146" i="1"/>
  <c r="AL188" i="1"/>
  <c r="AL187" i="1"/>
  <c r="AL89" i="1"/>
  <c r="AL88" i="1"/>
  <c r="BJ59" i="1"/>
  <c r="AL142" i="1"/>
  <c r="AL174" i="1"/>
  <c r="AL171" i="1"/>
  <c r="AL169" i="1"/>
  <c r="BI194" i="1"/>
  <c r="AL206" i="1"/>
  <c r="AL209" i="1"/>
  <c r="AL210" i="1"/>
  <c r="AL12" i="1"/>
  <c r="AL13" i="1"/>
  <c r="AL14" i="1"/>
  <c r="AL15" i="1"/>
  <c r="AL27" i="1"/>
  <c r="AL28" i="1"/>
  <c r="AL29" i="1"/>
  <c r="AL36" i="1"/>
  <c r="AL46" i="1"/>
  <c r="AL52" i="1"/>
  <c r="AL72" i="1"/>
  <c r="AL73" i="1"/>
  <c r="AL78" i="1"/>
  <c r="AL79" i="1"/>
  <c r="AL80" i="1"/>
  <c r="AL81" i="1"/>
  <c r="AL82" i="1"/>
  <c r="AL83" i="1"/>
  <c r="AL87" i="1"/>
  <c r="AL98" i="1"/>
  <c r="AL126" i="1"/>
  <c r="AL135" i="1"/>
  <c r="AL154" i="1"/>
  <c r="AL155" i="1"/>
  <c r="AL163" i="1"/>
  <c r="AL166" i="1"/>
  <c r="AL168" i="1"/>
  <c r="AL175" i="1"/>
  <c r="AL203" i="1"/>
  <c r="AL178" i="1"/>
  <c r="AL181" i="1"/>
  <c r="AL150" i="1"/>
  <c r="AL186" i="1"/>
  <c r="BV91" i="1"/>
  <c r="BT91" i="1"/>
  <c r="BR91" i="1"/>
  <c r="BP91" i="1"/>
  <c r="BN91" i="1"/>
  <c r="BL91" i="1"/>
  <c r="BJ91" i="1"/>
  <c r="BR72" i="1"/>
  <c r="AL184" i="1"/>
  <c r="AL180" i="1"/>
  <c r="AL179" i="1"/>
  <c r="AL158" i="1"/>
  <c r="AL151" i="1"/>
  <c r="AL140" i="1"/>
  <c r="AL138" i="1"/>
  <c r="AL136" i="1"/>
  <c r="AL120" i="1"/>
  <c r="AL117" i="1"/>
  <c r="AL116" i="1"/>
  <c r="AL102" i="1"/>
  <c r="AL58" i="1"/>
  <c r="AL45" i="1"/>
  <c r="AL44" i="1"/>
  <c r="AL43" i="1"/>
  <c r="AL39" i="1"/>
  <c r="AL26" i="1"/>
  <c r="AL20" i="1"/>
  <c r="AL11" i="1"/>
  <c r="BT14" i="1"/>
  <c r="BJ27" i="1"/>
  <c r="BL27" i="1"/>
  <c r="BN27" i="1"/>
  <c r="BI156" i="1"/>
  <c r="BM156" i="1"/>
  <c r="BQ156" i="1"/>
  <c r="BU156" i="1"/>
  <c r="BV156" i="1"/>
  <c r="BI13" i="1"/>
  <c r="BM13" i="1"/>
  <c r="BQ13" i="1"/>
  <c r="BU13" i="1"/>
  <c r="BJ7" i="1"/>
  <c r="BN7" i="1"/>
  <c r="BR7" i="1"/>
  <c r="BV7" i="1"/>
  <c r="BP39" i="1"/>
  <c r="BJ14" i="1"/>
  <c r="BR150" i="1"/>
  <c r="BK138" i="1"/>
  <c r="BU63" i="1"/>
  <c r="BS63" i="1"/>
  <c r="BQ63" i="1"/>
  <c r="BO63" i="1"/>
  <c r="BM63" i="1"/>
  <c r="BK63" i="1"/>
  <c r="BI63" i="1"/>
  <c r="BJ36" i="1"/>
  <c r="BP33" i="1"/>
  <c r="AJ19" i="3"/>
  <c r="AJ17" i="3"/>
  <c r="AL16" i="3"/>
  <c r="BO78" i="1"/>
  <c r="BK57" i="1"/>
  <c r="BJ49" i="1"/>
  <c r="BJ88" i="1"/>
  <c r="BL14" i="1"/>
  <c r="BN88" i="1"/>
  <c r="BS57" i="1"/>
  <c r="BC76" i="1"/>
  <c r="BC75" i="1"/>
  <c r="BC69" i="1"/>
  <c r="BC68" i="1"/>
  <c r="BC67" i="1"/>
  <c r="BC66" i="1"/>
  <c r="BC65" i="1"/>
  <c r="BC64" i="1"/>
  <c r="BC63" i="1"/>
  <c r="BC62" i="1"/>
  <c r="BC59" i="1"/>
  <c r="BC54" i="1"/>
  <c r="BC53" i="1"/>
  <c r="BC51" i="1"/>
  <c r="BC49" i="1"/>
  <c r="BC48" i="1"/>
  <c r="BC47" i="1"/>
  <c r="BC45" i="1"/>
  <c r="BC44" i="1"/>
  <c r="BC40" i="1"/>
  <c r="BC39" i="1"/>
  <c r="BC27" i="1"/>
  <c r="BC36" i="1"/>
  <c r="BC35" i="1"/>
  <c r="BC34" i="1"/>
  <c r="BC33" i="1"/>
  <c r="BC32" i="1"/>
  <c r="BC28" i="1"/>
  <c r="BC23" i="1"/>
  <c r="BC22" i="1"/>
  <c r="BC21" i="1"/>
  <c r="BC20" i="1"/>
  <c r="BC13" i="1"/>
  <c r="BC26" i="1"/>
  <c r="BC25" i="1"/>
  <c r="BC24" i="1"/>
  <c r="BC19" i="1"/>
  <c r="BC18" i="1"/>
  <c r="BC17" i="1"/>
  <c r="BC16" i="1"/>
  <c r="BC15" i="1"/>
  <c r="BC14" i="1"/>
  <c r="BC12" i="1"/>
  <c r="AH11" i="1"/>
  <c r="BU11" i="1"/>
  <c r="BS11" i="1"/>
  <c r="BQ11" i="1"/>
  <c r="BO11" i="1"/>
  <c r="BM11" i="1"/>
  <c r="BK11" i="1"/>
  <c r="BI11" i="1"/>
  <c r="BN56" i="1"/>
  <c r="BC198" i="1"/>
  <c r="BC177" i="1"/>
  <c r="AF22" i="3"/>
  <c r="EK22" i="3" s="1"/>
  <c r="BK65" i="1"/>
  <c r="BJ116" i="1"/>
  <c r="AH49" i="1"/>
  <c r="BV49" i="1"/>
  <c r="BR49" i="1"/>
  <c r="BN49" i="1"/>
  <c r="BS65" i="1"/>
  <c r="G14" i="3"/>
  <c r="BA86" i="1"/>
  <c r="BA29" i="1"/>
  <c r="BA162" i="1"/>
  <c r="BA158" i="1"/>
  <c r="BA155" i="1"/>
  <c r="BA152" i="1"/>
  <c r="BA151" i="1"/>
  <c r="BA149" i="1"/>
  <c r="BA145" i="1"/>
  <c r="BA141" i="1"/>
  <c r="BA139" i="1"/>
  <c r="BA188" i="1"/>
  <c r="BA184" i="1"/>
  <c r="BL128" i="1"/>
  <c r="BJ154" i="1"/>
  <c r="AY40" i="1"/>
  <c r="BI55" i="1"/>
  <c r="AH46" i="1"/>
  <c r="AY19" i="1"/>
  <c r="BV56" i="1"/>
  <c r="BU49" i="1"/>
  <c r="BS49" i="1"/>
  <c r="BQ49" i="1"/>
  <c r="BO49" i="1"/>
  <c r="BM49" i="1"/>
  <c r="BK49" i="1"/>
  <c r="BI49" i="1"/>
  <c r="BR48" i="1"/>
  <c r="BJ48" i="1"/>
  <c r="BT47" i="1"/>
  <c r="BP47" i="1"/>
  <c r="BL47" i="1"/>
  <c r="BO43" i="1"/>
  <c r="BV36" i="1"/>
  <c r="BR36" i="1"/>
  <c r="BN36" i="1"/>
  <c r="BL33" i="1"/>
  <c r="BS32" i="1"/>
  <c r="BK32" i="1"/>
  <c r="BV13" i="1"/>
  <c r="BT13" i="1"/>
  <c r="BR13" i="1"/>
  <c r="BP13" i="1"/>
  <c r="BN13" i="1"/>
  <c r="BL13" i="1"/>
  <c r="BJ13" i="1"/>
  <c r="BR88" i="1"/>
  <c r="M39" i="2"/>
  <c r="M64" i="2"/>
  <c r="D13" i="2"/>
  <c r="AO37" i="1"/>
  <c r="AO77" i="1"/>
  <c r="AO88" i="1"/>
  <c r="AO104" i="1"/>
  <c r="AO106" i="1"/>
  <c r="AO138" i="1"/>
  <c r="AO164" i="1"/>
  <c r="AO169" i="1"/>
  <c r="BB206" i="1"/>
  <c r="BB157" i="1"/>
  <c r="BB171" i="1"/>
  <c r="BB144" i="1"/>
  <c r="BD209" i="1"/>
  <c r="BD28" i="1"/>
  <c r="BD57" i="1"/>
  <c r="BD62" i="1"/>
  <c r="BD84" i="1"/>
  <c r="BD87" i="1"/>
  <c r="BD107" i="1"/>
  <c r="BD109" i="1"/>
  <c r="BD111" i="1"/>
  <c r="BD114" i="1"/>
  <c r="BD131" i="1"/>
  <c r="BD119" i="1"/>
  <c r="BD120" i="1"/>
  <c r="BD122" i="1"/>
  <c r="BD127" i="1"/>
  <c r="BD173" i="1"/>
  <c r="BD143" i="1"/>
  <c r="BD146" i="1"/>
  <c r="BD147" i="1"/>
  <c r="BD156" i="1"/>
  <c r="BD159" i="1"/>
  <c r="BD171" i="1"/>
  <c r="BD142" i="1"/>
  <c r="BD178" i="1"/>
  <c r="BD144" i="1"/>
  <c r="BD187" i="1"/>
  <c r="BA28" i="1"/>
  <c r="BA38" i="1"/>
  <c r="BA39" i="1"/>
  <c r="BA84" i="1"/>
  <c r="BA87" i="1"/>
  <c r="BA107" i="1"/>
  <c r="BA109" i="1"/>
  <c r="BA111" i="1"/>
  <c r="BA114" i="1"/>
  <c r="BA131" i="1"/>
  <c r="BA119" i="1"/>
  <c r="BA120" i="1"/>
  <c r="BA122" i="1"/>
  <c r="BA127" i="1"/>
  <c r="BA173" i="1"/>
  <c r="BA143" i="1"/>
  <c r="BA146" i="1"/>
  <c r="BA147" i="1"/>
  <c r="BA156" i="1"/>
  <c r="BA159" i="1"/>
  <c r="BA164" i="1"/>
  <c r="BA174" i="1"/>
  <c r="BA142" i="1"/>
  <c r="BA175" i="1"/>
  <c r="BA178" i="1"/>
  <c r="BA150" i="1"/>
  <c r="BA187" i="1"/>
  <c r="AH114" i="1"/>
  <c r="AH191" i="1"/>
  <c r="AH154" i="1"/>
  <c r="AH203" i="1"/>
  <c r="BU174" i="1"/>
  <c r="BS174" i="1"/>
  <c r="BQ174" i="1"/>
  <c r="BO174" i="1"/>
  <c r="BM174" i="1"/>
  <c r="BK174" i="1"/>
  <c r="BI174" i="1"/>
  <c r="BV154" i="1"/>
  <c r="BT154" i="1"/>
  <c r="BR154" i="1"/>
  <c r="BP154" i="1"/>
  <c r="BN154" i="1"/>
  <c r="BL154" i="1"/>
  <c r="BT128" i="1"/>
  <c r="BP128" i="1"/>
  <c r="BU114" i="1"/>
  <c r="BS114" i="1"/>
  <c r="BQ114" i="1"/>
  <c r="BO114" i="1"/>
  <c r="BM114" i="1"/>
  <c r="BK114" i="1"/>
  <c r="BI114" i="1"/>
  <c r="BD182" i="1"/>
  <c r="BB182" i="1"/>
  <c r="BD203" i="1"/>
  <c r="BA203" i="1"/>
  <c r="BA170" i="1"/>
  <c r="BD169" i="1"/>
  <c r="BA169" i="1"/>
  <c r="BD134" i="1"/>
  <c r="BA134" i="1"/>
  <c r="BD128" i="1"/>
  <c r="BA128" i="1"/>
  <c r="BD126" i="1"/>
  <c r="BA126" i="1"/>
  <c r="BD124" i="1"/>
  <c r="BA124" i="1"/>
  <c r="BD121" i="1"/>
  <c r="BA121" i="1"/>
  <c r="BD110" i="1"/>
  <c r="BA110" i="1"/>
  <c r="BD108" i="1"/>
  <c r="BA108" i="1"/>
  <c r="BD106" i="1"/>
  <c r="BA106" i="1"/>
  <c r="AO101" i="1"/>
  <c r="AO100" i="1"/>
  <c r="AO99" i="1"/>
  <c r="AO98" i="1"/>
  <c r="BD96" i="1"/>
  <c r="BA96" i="1"/>
  <c r="AO89" i="1"/>
  <c r="BD88" i="1"/>
  <c r="BA88" i="1"/>
  <c r="AO76" i="1"/>
  <c r="BD73" i="1"/>
  <c r="BA73" i="1"/>
  <c r="BD72" i="1"/>
  <c r="BA72" i="1"/>
  <c r="AO71" i="1"/>
  <c r="AO69" i="1"/>
  <c r="BL111" i="1"/>
  <c r="BT111" i="1"/>
  <c r="AZ205" i="1"/>
  <c r="AF15" i="3"/>
  <c r="EK15" i="3" s="1"/>
  <c r="AH176" i="1"/>
  <c r="BI176" i="1"/>
  <c r="BL118" i="1"/>
  <c r="BI197" i="1"/>
  <c r="D197" i="1" s="1"/>
  <c r="AH197" i="1"/>
  <c r="BU151" i="1"/>
  <c r="BS151" i="1"/>
  <c r="BQ151" i="1"/>
  <c r="BO151" i="1"/>
  <c r="BM151" i="1"/>
  <c r="BK151" i="1"/>
  <c r="BI151" i="1"/>
  <c r="AX141" i="1"/>
  <c r="BP14" i="1"/>
  <c r="AX158" i="1"/>
  <c r="AX61" i="1"/>
  <c r="AX161" i="1"/>
  <c r="AX148" i="1"/>
  <c r="AX126" i="1"/>
  <c r="AX120" i="1"/>
  <c r="AX86" i="1"/>
  <c r="D65" i="2"/>
  <c r="M18" i="2"/>
  <c r="AH219" i="1"/>
  <c r="BI219" i="1"/>
  <c r="D219" i="1" s="1"/>
  <c r="AH218" i="1"/>
  <c r="BI218" i="1"/>
  <c r="D218" i="1" s="1"/>
  <c r="AH220" i="1"/>
  <c r="BI220" i="1"/>
  <c r="D220" i="1" s="1"/>
  <c r="AM176" i="1"/>
  <c r="AM197" i="1"/>
  <c r="AO176" i="1"/>
  <c r="AO197" i="1"/>
  <c r="AV176" i="1"/>
  <c r="AV197" i="1"/>
  <c r="AX176" i="1"/>
  <c r="AX197" i="1"/>
  <c r="BB176" i="1"/>
  <c r="BB197" i="1"/>
  <c r="BD176" i="1"/>
  <c r="BD197" i="1"/>
  <c r="BA176" i="1"/>
  <c r="BA197" i="1"/>
  <c r="BN126" i="1"/>
  <c r="AL176" i="1"/>
  <c r="AL197" i="1"/>
  <c r="AN176" i="1"/>
  <c r="AN197" i="1"/>
  <c r="AP199" i="1"/>
  <c r="AP176" i="1"/>
  <c r="AP197" i="1"/>
  <c r="AU177" i="1"/>
  <c r="AU176" i="1"/>
  <c r="AU197" i="1"/>
  <c r="AY176" i="1"/>
  <c r="AY197" i="1"/>
  <c r="BC176" i="1"/>
  <c r="BC197" i="1"/>
  <c r="AZ176" i="1"/>
  <c r="AZ197" i="1"/>
  <c r="BU35" i="1"/>
  <c r="BS35" i="1"/>
  <c r="BQ35" i="1"/>
  <c r="BO35" i="1"/>
  <c r="BM35" i="1"/>
  <c r="BK35" i="1"/>
  <c r="BI35" i="1"/>
  <c r="BU55" i="1"/>
  <c r="BQ55" i="1"/>
  <c r="BM55" i="1"/>
  <c r="AH25" i="1"/>
  <c r="BV25" i="1"/>
  <c r="BT25" i="1"/>
  <c r="BR25" i="1"/>
  <c r="BP25" i="1"/>
  <c r="BN25" i="1"/>
  <c r="BL25" i="1"/>
  <c r="BJ25" i="1"/>
  <c r="AH14" i="1"/>
  <c r="BV14" i="1"/>
  <c r="BR14" i="1"/>
  <c r="BN14" i="1"/>
  <c r="AW176" i="1"/>
  <c r="AW197" i="1"/>
  <c r="AB159" i="1"/>
  <c r="AB168" i="1"/>
  <c r="AB130" i="1"/>
  <c r="AB110" i="1"/>
  <c r="BS126" i="1"/>
  <c r="BT118" i="1"/>
  <c r="M115" i="2"/>
  <c r="M30" i="2"/>
  <c r="M38" i="2"/>
  <c r="M116" i="2"/>
  <c r="M123" i="2"/>
  <c r="M44" i="2"/>
  <c r="M45" i="2"/>
  <c r="AF6" i="3"/>
  <c r="EK6" i="3" s="1"/>
  <c r="BJ135" i="1"/>
  <c r="BS61" i="1"/>
  <c r="BO61" i="1"/>
  <c r="BK61" i="1"/>
  <c r="G17" i="3"/>
  <c r="BL133" i="1"/>
  <c r="BI207" i="1"/>
  <c r="BI87" i="1"/>
  <c r="BO99" i="1"/>
  <c r="BI215" i="1"/>
  <c r="AH215" i="1"/>
  <c r="BI214" i="1"/>
  <c r="AH214" i="1"/>
  <c r="G7" i="3"/>
  <c r="G20" i="3"/>
  <c r="AE11" i="3"/>
  <c r="G11" i="3"/>
  <c r="AH87" i="1"/>
  <c r="BQ87" i="1"/>
  <c r="BT133" i="1"/>
  <c r="BP133" i="1"/>
  <c r="BV106" i="1"/>
  <c r="BT106" i="1"/>
  <c r="BR106" i="1"/>
  <c r="BP106" i="1"/>
  <c r="BN106" i="1"/>
  <c r="BL106" i="1"/>
  <c r="BJ106" i="1"/>
  <c r="AH99" i="1"/>
  <c r="AH41" i="1"/>
  <c r="BU41" i="1"/>
  <c r="BS41" i="1"/>
  <c r="BQ41" i="1"/>
  <c r="BO41" i="1"/>
  <c r="BM41" i="1"/>
  <c r="BK41" i="1"/>
  <c r="BI41" i="1"/>
  <c r="BS20" i="1"/>
  <c r="G12" i="3"/>
  <c r="AH216" i="1"/>
  <c r="BI216" i="1"/>
  <c r="AH217" i="1"/>
  <c r="BI217" i="1"/>
  <c r="D217" i="1" s="1"/>
  <c r="BI40" i="1"/>
  <c r="BL6" i="1"/>
  <c r="AH108" i="1"/>
  <c r="BV108" i="1"/>
  <c r="BT108" i="1"/>
  <c r="BR108" i="1"/>
  <c r="BP108" i="1"/>
  <c r="BN108" i="1"/>
  <c r="BL108" i="1"/>
  <c r="BJ108" i="1"/>
  <c r="BV61" i="1"/>
  <c r="BT61" i="1"/>
  <c r="BR61" i="1"/>
  <c r="BP61" i="1"/>
  <c r="BN61" i="1"/>
  <c r="BL61" i="1"/>
  <c r="BJ61" i="1"/>
  <c r="BU14" i="1"/>
  <c r="BS14" i="1"/>
  <c r="BQ14" i="1"/>
  <c r="BO14" i="1"/>
  <c r="BM14" i="1"/>
  <c r="BK14" i="1"/>
  <c r="BI14" i="1"/>
  <c r="AU175" i="1"/>
  <c r="AU142" i="1"/>
  <c r="AU174" i="1"/>
  <c r="AU171" i="1"/>
  <c r="AU138" i="1"/>
  <c r="AU134" i="1"/>
  <c r="AU182" i="1"/>
  <c r="AU181" i="1"/>
  <c r="AU180" i="1"/>
  <c r="AU166" i="1"/>
  <c r="AU153" i="1"/>
  <c r="AU149" i="1"/>
  <c r="AU148" i="1"/>
  <c r="AU137" i="1"/>
  <c r="AU136" i="1"/>
  <c r="AU53" i="1"/>
  <c r="AU46" i="1"/>
  <c r="AU43" i="1"/>
  <c r="AU42" i="1"/>
  <c r="AU41" i="1"/>
  <c r="AH40" i="1"/>
  <c r="BQ40" i="1"/>
  <c r="AU5" i="1"/>
  <c r="AU186" i="1"/>
  <c r="AU144" i="1"/>
  <c r="AU168" i="1"/>
  <c r="AU164" i="1"/>
  <c r="AU162" i="1"/>
  <c r="AU152" i="1"/>
  <c r="AU151" i="1"/>
  <c r="AU147" i="1"/>
  <c r="AU173" i="1"/>
  <c r="AU135" i="1"/>
  <c r="AU133" i="1"/>
  <c r="AU132" i="1"/>
  <c r="AU73" i="1"/>
  <c r="AU69" i="1"/>
  <c r="AU57" i="1"/>
  <c r="AU48" i="1"/>
  <c r="AU47" i="1"/>
  <c r="AU45" i="1"/>
  <c r="AU44" i="1"/>
  <c r="AU40" i="1"/>
  <c r="BU12" i="1"/>
  <c r="BS12" i="1"/>
  <c r="BQ12" i="1"/>
  <c r="BO12" i="1"/>
  <c r="BM12" i="1"/>
  <c r="BK12" i="1"/>
  <c r="BI12" i="1"/>
  <c r="AH81" i="1"/>
  <c r="BU81" i="1"/>
  <c r="BS81" i="1"/>
  <c r="BQ81" i="1"/>
  <c r="BO81" i="1"/>
  <c r="BM81" i="1"/>
  <c r="BK81" i="1"/>
  <c r="BI81" i="1"/>
  <c r="AP181" i="1"/>
  <c r="AP78" i="1"/>
  <c r="AP75" i="1"/>
  <c r="AP66" i="1"/>
  <c r="AP22" i="1"/>
  <c r="AH102" i="1"/>
  <c r="BV102" i="1"/>
  <c r="BT102" i="1"/>
  <c r="BR102" i="1"/>
  <c r="BP102" i="1"/>
  <c r="BN102" i="1"/>
  <c r="BL102" i="1"/>
  <c r="BJ102" i="1"/>
  <c r="AP188" i="1"/>
  <c r="AP203" i="1"/>
  <c r="AP84" i="1"/>
  <c r="AP58" i="1"/>
  <c r="AP57" i="1"/>
  <c r="AP54" i="1"/>
  <c r="AP34" i="1"/>
  <c r="AP18" i="1"/>
  <c r="AP5" i="1"/>
  <c r="AP150" i="1"/>
  <c r="AP144" i="1"/>
  <c r="AP179" i="1"/>
  <c r="AP167" i="1"/>
  <c r="AP142" i="1"/>
  <c r="AP170" i="1"/>
  <c r="AP169" i="1"/>
  <c r="AP168" i="1"/>
  <c r="AP166" i="1"/>
  <c r="AP164" i="1"/>
  <c r="AP163" i="1"/>
  <c r="AP154" i="1"/>
  <c r="AP153" i="1"/>
  <c r="AP152" i="1"/>
  <c r="AP148" i="1"/>
  <c r="AP147" i="1"/>
  <c r="AP146" i="1"/>
  <c r="AP145" i="1"/>
  <c r="AP143" i="1"/>
  <c r="AP126" i="1"/>
  <c r="AP124" i="1"/>
  <c r="AP123" i="1"/>
  <c r="AP122" i="1"/>
  <c r="AP121" i="1"/>
  <c r="AP118" i="1"/>
  <c r="AP114" i="1"/>
  <c r="AP113" i="1"/>
  <c r="AP111" i="1"/>
  <c r="AP110" i="1"/>
  <c r="AP109" i="1"/>
  <c r="AP108" i="1"/>
  <c r="AP107" i="1"/>
  <c r="AP106" i="1"/>
  <c r="AP86" i="1"/>
  <c r="AP80" i="1"/>
  <c r="AP73" i="1"/>
  <c r="AP70" i="1"/>
  <c r="AP69" i="1"/>
  <c r="AP68" i="1"/>
  <c r="AP64" i="1"/>
  <c r="AP61" i="1"/>
  <c r="AP60" i="1"/>
  <c r="AP47" i="1"/>
  <c r="AP46" i="1"/>
  <c r="AP45" i="1"/>
  <c r="AP42" i="1"/>
  <c r="AP27" i="1"/>
  <c r="AP25" i="1"/>
  <c r="AP24" i="1"/>
  <c r="AP20" i="1"/>
  <c r="AP15" i="1"/>
  <c r="AP189" i="1"/>
  <c r="AP187" i="1"/>
  <c r="AP186" i="1"/>
  <c r="AP184" i="1"/>
  <c r="AP182" i="1"/>
  <c r="AP180" i="1"/>
  <c r="AP178" i="1"/>
  <c r="AP175" i="1"/>
  <c r="AP174" i="1"/>
  <c r="AP171" i="1"/>
  <c r="AP162" i="1"/>
  <c r="AP161" i="1"/>
  <c r="AP191" i="1"/>
  <c r="AP160" i="1"/>
  <c r="AP159" i="1"/>
  <c r="AP155" i="1"/>
  <c r="AP151" i="1"/>
  <c r="AP149" i="1"/>
  <c r="AP141" i="1"/>
  <c r="AP173" i="1"/>
  <c r="AP137" i="1"/>
  <c r="AP135" i="1"/>
  <c r="AP134" i="1"/>
  <c r="AP133" i="1"/>
  <c r="AP132" i="1"/>
  <c r="AP125" i="1"/>
  <c r="AP130" i="1"/>
  <c r="AP129" i="1"/>
  <c r="AP128" i="1"/>
  <c r="AP127" i="1"/>
  <c r="AP120" i="1"/>
  <c r="AP119" i="1"/>
  <c r="AP131" i="1"/>
  <c r="AP116" i="1"/>
  <c r="AP112" i="1"/>
  <c r="AP105" i="1"/>
  <c r="AP104" i="1"/>
  <c r="AP96" i="1"/>
  <c r="AP95" i="1"/>
  <c r="AP94" i="1"/>
  <c r="AP93" i="1"/>
  <c r="AP97" i="1"/>
  <c r="AP92" i="1"/>
  <c r="AP91" i="1"/>
  <c r="AP90" i="1"/>
  <c r="AP89" i="1"/>
  <c r="AP88" i="1"/>
  <c r="AP87" i="1"/>
  <c r="AP85" i="1"/>
  <c r="AP83" i="1"/>
  <c r="AP82" i="1"/>
  <c r="AP81" i="1"/>
  <c r="AP79" i="1"/>
  <c r="AP77" i="1"/>
  <c r="AP76" i="1"/>
  <c r="AP74" i="1"/>
  <c r="AP72" i="1"/>
  <c r="AP71" i="1"/>
  <c r="AP67" i="1"/>
  <c r="AP65" i="1"/>
  <c r="AP63" i="1"/>
  <c r="AP62" i="1"/>
  <c r="AP59" i="1"/>
  <c r="AP56" i="1"/>
  <c r="AP55" i="1"/>
  <c r="AP51" i="1"/>
  <c r="AP49" i="1"/>
  <c r="AP48" i="1"/>
  <c r="AP44" i="1"/>
  <c r="AP43" i="1"/>
  <c r="AP41" i="1"/>
  <c r="AP36" i="1"/>
  <c r="AP35" i="1"/>
  <c r="AP33" i="1"/>
  <c r="AP31" i="1"/>
  <c r="AP29" i="1"/>
  <c r="AP23" i="1"/>
  <c r="AP21" i="1"/>
  <c r="AP19" i="1"/>
  <c r="AP17" i="1"/>
  <c r="AP13" i="1"/>
  <c r="AP8" i="1"/>
  <c r="AP10" i="1"/>
  <c r="AU198" i="1"/>
  <c r="BN31" i="1"/>
  <c r="BV31" i="1"/>
  <c r="BI78" i="1"/>
  <c r="BM78" i="1"/>
  <c r="BQ78" i="1"/>
  <c r="BU78" i="1"/>
  <c r="BI18" i="1"/>
  <c r="BK18" i="1"/>
  <c r="BM18" i="1"/>
  <c r="BO18" i="1"/>
  <c r="BQ18" i="1"/>
  <c r="BS18" i="1"/>
  <c r="BU18" i="1"/>
  <c r="BL18" i="1"/>
  <c r="BP18" i="1"/>
  <c r="BT18" i="1"/>
  <c r="BM22" i="1"/>
  <c r="BU22" i="1"/>
  <c r="BQ22" i="1"/>
  <c r="BL59" i="1"/>
  <c r="BP59" i="1"/>
  <c r="BT59" i="1"/>
  <c r="BI16" i="1"/>
  <c r="BK16" i="1"/>
  <c r="BM16" i="1"/>
  <c r="BO16" i="1"/>
  <c r="BQ16" i="1"/>
  <c r="BS16" i="1"/>
  <c r="BU16" i="1"/>
  <c r="BJ16" i="1"/>
  <c r="BN16" i="1"/>
  <c r="BR16" i="1"/>
  <c r="BV16" i="1"/>
  <c r="BO89" i="1"/>
  <c r="BJ105" i="1"/>
  <c r="BL105" i="1"/>
  <c r="BN105" i="1"/>
  <c r="BP105" i="1"/>
  <c r="BR105" i="1"/>
  <c r="BT105" i="1"/>
  <c r="BV105" i="1"/>
  <c r="BJ75" i="1"/>
  <c r="BL75" i="1"/>
  <c r="BN75" i="1"/>
  <c r="BP75" i="1"/>
  <c r="BR75" i="1"/>
  <c r="BT75" i="1"/>
  <c r="BV75" i="1"/>
  <c r="BL17" i="1"/>
  <c r="BP17" i="1"/>
  <c r="BT17" i="1"/>
  <c r="BN17" i="1"/>
  <c r="BV17" i="1"/>
  <c r="BJ45" i="1"/>
  <c r="BL45" i="1"/>
  <c r="BN45" i="1"/>
  <c r="BP45" i="1"/>
  <c r="BR45" i="1"/>
  <c r="BT45" i="1"/>
  <c r="BV45" i="1"/>
  <c r="BI83" i="1"/>
  <c r="BK83" i="1"/>
  <c r="BM83" i="1"/>
  <c r="BO83" i="1"/>
  <c r="BQ83" i="1"/>
  <c r="BS83" i="1"/>
  <c r="BU83" i="1"/>
  <c r="BJ65" i="1"/>
  <c r="BL65" i="1"/>
  <c r="BN65" i="1"/>
  <c r="BP65" i="1"/>
  <c r="BR65" i="1"/>
  <c r="BT65" i="1"/>
  <c r="BV65" i="1"/>
  <c r="BI72" i="1"/>
  <c r="BK72" i="1"/>
  <c r="BM72" i="1"/>
  <c r="BO72" i="1"/>
  <c r="BQ72" i="1"/>
  <c r="BS72" i="1"/>
  <c r="BU72" i="1"/>
  <c r="BJ87" i="1"/>
  <c r="BL87" i="1"/>
  <c r="BN87" i="1"/>
  <c r="BP87" i="1"/>
  <c r="BR87" i="1"/>
  <c r="BT87" i="1"/>
  <c r="BV87" i="1"/>
  <c r="BI74" i="1"/>
  <c r="BK74" i="1"/>
  <c r="BM74" i="1"/>
  <c r="BO74" i="1"/>
  <c r="BQ74" i="1"/>
  <c r="BS74" i="1"/>
  <c r="BU74" i="1"/>
  <c r="BI50" i="1"/>
  <c r="BK50" i="1"/>
  <c r="BM50" i="1"/>
  <c r="BO50" i="1"/>
  <c r="BQ50" i="1"/>
  <c r="BS50" i="1"/>
  <c r="BU50" i="1"/>
  <c r="BJ42" i="1"/>
  <c r="BL42" i="1"/>
  <c r="BN42" i="1"/>
  <c r="BP42" i="1"/>
  <c r="BR42" i="1"/>
  <c r="BT42" i="1"/>
  <c r="BV42" i="1"/>
  <c r="BI29" i="1"/>
  <c r="BM29" i="1"/>
  <c r="BQ29" i="1"/>
  <c r="BU29" i="1"/>
  <c r="BI56" i="1"/>
  <c r="BK56" i="1"/>
  <c r="BM56" i="1"/>
  <c r="BO56" i="1"/>
  <c r="BQ56" i="1"/>
  <c r="BS56" i="1"/>
  <c r="BU56" i="1"/>
  <c r="BL123" i="1"/>
  <c r="BP123" i="1"/>
  <c r="BT123" i="1"/>
  <c r="BV123" i="1"/>
  <c r="BR123" i="1"/>
  <c r="BN123" i="1"/>
  <c r="BS89" i="1"/>
  <c r="BK89" i="1"/>
  <c r="BJ119" i="1"/>
  <c r="BL119" i="1"/>
  <c r="BN119" i="1"/>
  <c r="BP119" i="1"/>
  <c r="BR119" i="1"/>
  <c r="BT119" i="1"/>
  <c r="BV119" i="1"/>
  <c r="BJ84" i="1"/>
  <c r="BL84" i="1"/>
  <c r="BN84" i="1"/>
  <c r="BP84" i="1"/>
  <c r="BR84" i="1"/>
  <c r="BT84" i="1"/>
  <c r="BV84" i="1"/>
  <c r="BL77" i="1"/>
  <c r="BP77" i="1"/>
  <c r="BT77" i="1"/>
  <c r="BI60" i="1"/>
  <c r="BK60" i="1"/>
  <c r="BM60" i="1"/>
  <c r="BO60" i="1"/>
  <c r="BQ60" i="1"/>
  <c r="BS60" i="1"/>
  <c r="BU60" i="1"/>
  <c r="BO96" i="1"/>
  <c r="BV96" i="1"/>
  <c r="BI138" i="1"/>
  <c r="BM138" i="1"/>
  <c r="BQ138" i="1"/>
  <c r="BU138" i="1"/>
  <c r="BV138" i="1"/>
  <c r="BO138" i="1"/>
  <c r="BS138" i="1"/>
  <c r="BI98" i="1"/>
  <c r="BK98" i="1"/>
  <c r="BM98" i="1"/>
  <c r="BO98" i="1"/>
  <c r="BQ98" i="1"/>
  <c r="BS98" i="1"/>
  <c r="BU98" i="1"/>
  <c r="BI118" i="1"/>
  <c r="BK118" i="1"/>
  <c r="BM118" i="1"/>
  <c r="BO118" i="1"/>
  <c r="BQ118" i="1"/>
  <c r="BS118" i="1"/>
  <c r="BU118" i="1"/>
  <c r="BI26" i="1"/>
  <c r="BK26" i="1"/>
  <c r="BM26" i="1"/>
  <c r="BO26" i="1"/>
  <c r="BQ26" i="1"/>
  <c r="BS26" i="1"/>
  <c r="BJ26" i="1"/>
  <c r="BN26" i="1"/>
  <c r="BR26" i="1"/>
  <c r="BU26" i="1"/>
  <c r="BI126" i="1"/>
  <c r="BK126" i="1"/>
  <c r="BM126" i="1"/>
  <c r="BO126" i="1"/>
  <c r="BJ73" i="1"/>
  <c r="BL73" i="1"/>
  <c r="BN73" i="1"/>
  <c r="BP73" i="1"/>
  <c r="BR73" i="1"/>
  <c r="BT73" i="1"/>
  <c r="BV73" i="1"/>
  <c r="BI39" i="1"/>
  <c r="BK39" i="1"/>
  <c r="BM39" i="1"/>
  <c r="BO39" i="1"/>
  <c r="BQ39" i="1"/>
  <c r="BS39" i="1"/>
  <c r="BU39" i="1"/>
  <c r="BL116" i="1"/>
  <c r="BP116" i="1"/>
  <c r="BT116" i="1"/>
  <c r="BN116" i="1"/>
  <c r="BV116" i="1"/>
  <c r="BR116" i="1"/>
  <c r="BI48" i="1"/>
  <c r="BK48" i="1"/>
  <c r="BM48" i="1"/>
  <c r="BO48" i="1"/>
  <c r="BQ48" i="1"/>
  <c r="BS48" i="1"/>
  <c r="BU48" i="1"/>
  <c r="BJ131" i="1"/>
  <c r="BL131" i="1"/>
  <c r="BN131" i="1"/>
  <c r="BP131" i="1"/>
  <c r="BR131" i="1"/>
  <c r="BT131" i="1"/>
  <c r="BV131" i="1"/>
  <c r="BJ122" i="1"/>
  <c r="BL122" i="1"/>
  <c r="BN122" i="1"/>
  <c r="BP122" i="1"/>
  <c r="BR122" i="1"/>
  <c r="BT122" i="1"/>
  <c r="BV122" i="1"/>
  <c r="BI122" i="1"/>
  <c r="BM122" i="1"/>
  <c r="BQ122" i="1"/>
  <c r="BU122" i="1"/>
  <c r="BO122" i="1"/>
  <c r="BP155" i="1"/>
  <c r="BT155" i="1"/>
  <c r="BV155" i="1"/>
  <c r="BL155" i="1"/>
  <c r="BN113" i="1"/>
  <c r="BR113" i="1"/>
  <c r="BL113" i="1"/>
  <c r="BT113" i="1"/>
  <c r="BP113" i="1"/>
  <c r="BV113" i="1"/>
  <c r="BM127" i="1"/>
  <c r="BU127" i="1"/>
  <c r="BV127" i="1"/>
  <c r="BQ127" i="1"/>
  <c r="BI127" i="1"/>
  <c r="BJ76" i="1"/>
  <c r="BN76" i="1"/>
  <c r="BR76" i="1"/>
  <c r="BV76" i="1"/>
  <c r="BN97" i="1"/>
  <c r="BR97" i="1"/>
  <c r="BL97" i="1"/>
  <c r="BT97" i="1"/>
  <c r="BP97" i="1"/>
  <c r="BI21" i="1"/>
  <c r="BK21" i="1"/>
  <c r="BM21" i="1"/>
  <c r="BO21" i="1"/>
  <c r="BQ21" i="1"/>
  <c r="BS21" i="1"/>
  <c r="BU21" i="1"/>
  <c r="BJ21" i="1"/>
  <c r="BN21" i="1"/>
  <c r="BR21" i="1"/>
  <c r="BV21" i="1"/>
  <c r="BJ92" i="1"/>
  <c r="BN92" i="1"/>
  <c r="BR92" i="1"/>
  <c r="BV92" i="1"/>
  <c r="BJ69" i="1"/>
  <c r="BL69" i="1"/>
  <c r="BN69" i="1"/>
  <c r="BP69" i="1"/>
  <c r="BR69" i="1"/>
  <c r="BT69" i="1"/>
  <c r="BV69" i="1"/>
  <c r="BJ32" i="1"/>
  <c r="BL32" i="1"/>
  <c r="BN32" i="1"/>
  <c r="BP32" i="1"/>
  <c r="BR32" i="1"/>
  <c r="BT32" i="1"/>
  <c r="BV32" i="1"/>
  <c r="BJ99" i="1"/>
  <c r="BL99" i="1"/>
  <c r="BN99" i="1"/>
  <c r="BP99" i="1"/>
  <c r="BR99" i="1"/>
  <c r="BT99" i="1"/>
  <c r="BV99" i="1"/>
  <c r="BN104" i="1"/>
  <c r="BV104" i="1"/>
  <c r="BJ157" i="1"/>
  <c r="BI43" i="1"/>
  <c r="BM43" i="1"/>
  <c r="BQ43" i="1"/>
  <c r="BU43" i="1"/>
  <c r="BJ57" i="1"/>
  <c r="BL57" i="1"/>
  <c r="BN57" i="1"/>
  <c r="BP57" i="1"/>
  <c r="BR57" i="1"/>
  <c r="BT57" i="1"/>
  <c r="BV57" i="1"/>
  <c r="BI33" i="1"/>
  <c r="BK33" i="1"/>
  <c r="BM33" i="1"/>
  <c r="BO33" i="1"/>
  <c r="BQ33" i="1"/>
  <c r="BS33" i="1"/>
  <c r="BU33" i="1"/>
  <c r="BJ46" i="1"/>
  <c r="BN46" i="1"/>
  <c r="BR46" i="1"/>
  <c r="BV46" i="1"/>
  <c r="BI30" i="1"/>
  <c r="BK30" i="1"/>
  <c r="BM30" i="1"/>
  <c r="BO30" i="1"/>
  <c r="BQ30" i="1"/>
  <c r="BS30" i="1"/>
  <c r="BU30" i="1"/>
  <c r="BL15" i="1"/>
  <c r="BP15" i="1"/>
  <c r="BT15" i="1"/>
  <c r="BJ15" i="1"/>
  <c r="BR15" i="1"/>
  <c r="BL10" i="1"/>
  <c r="BP10" i="1"/>
  <c r="BT10" i="1"/>
  <c r="BN10" i="1"/>
  <c r="BV10" i="1"/>
  <c r="BI9" i="1"/>
  <c r="BK9" i="1"/>
  <c r="BM9" i="1"/>
  <c r="BO9" i="1"/>
  <c r="BQ9" i="1"/>
  <c r="BS9" i="1"/>
  <c r="BU9" i="1"/>
  <c r="BJ9" i="1"/>
  <c r="BN9" i="1"/>
  <c r="BR9" i="1"/>
  <c r="BV9" i="1"/>
  <c r="BJ20" i="1"/>
  <c r="BL20" i="1"/>
  <c r="BN20" i="1"/>
  <c r="BP20" i="1"/>
  <c r="BR20" i="1"/>
  <c r="BT20" i="1"/>
  <c r="BV20" i="1"/>
  <c r="BI20" i="1"/>
  <c r="BM20" i="1"/>
  <c r="BQ20" i="1"/>
  <c r="BU20" i="1"/>
  <c r="BJ40" i="1"/>
  <c r="BL40" i="1"/>
  <c r="BN40" i="1"/>
  <c r="BP40" i="1"/>
  <c r="BR40" i="1"/>
  <c r="BT40" i="1"/>
  <c r="BV40" i="1"/>
  <c r="BI8" i="1"/>
  <c r="BK8" i="1"/>
  <c r="BM8" i="1"/>
  <c r="BO8" i="1"/>
  <c r="BQ8" i="1"/>
  <c r="BS8" i="1"/>
  <c r="BU8" i="1"/>
  <c r="BL8" i="1"/>
  <c r="BP8" i="1"/>
  <c r="BT8" i="1"/>
  <c r="BI6" i="1"/>
  <c r="BK6" i="1"/>
  <c r="BM6" i="1"/>
  <c r="BO6" i="1"/>
  <c r="BQ6" i="1"/>
  <c r="BS6" i="1"/>
  <c r="BU6" i="1"/>
  <c r="BJ6" i="1"/>
  <c r="BN6" i="1"/>
  <c r="BR6" i="1"/>
  <c r="BV6" i="1"/>
  <c r="BL82" i="1"/>
  <c r="BP82" i="1"/>
  <c r="BT82" i="1"/>
  <c r="BJ124" i="1"/>
  <c r="BR124" i="1"/>
  <c r="BN124" i="1"/>
  <c r="BV124" i="1"/>
  <c r="BI183" i="1"/>
  <c r="AH183" i="1"/>
  <c r="ER177" i="1" s="1"/>
  <c r="BL90" i="1"/>
  <c r="BP90" i="1"/>
  <c r="BT90" i="1"/>
  <c r="BN90" i="1"/>
  <c r="BJ90" i="1"/>
  <c r="BI70" i="1"/>
  <c r="BK70" i="1"/>
  <c r="BM70" i="1"/>
  <c r="BO70" i="1"/>
  <c r="BQ70" i="1"/>
  <c r="BS70" i="1"/>
  <c r="BU70" i="1"/>
  <c r="BV145" i="1"/>
  <c r="BT145" i="1"/>
  <c r="BR145" i="1"/>
  <c r="BP145" i="1"/>
  <c r="BN145" i="1"/>
  <c r="BL145" i="1"/>
  <c r="BJ145" i="1"/>
  <c r="BV115" i="1"/>
  <c r="BR115" i="1"/>
  <c r="BN115" i="1"/>
  <c r="BJ115" i="1"/>
  <c r="BV135" i="1"/>
  <c r="BT135" i="1"/>
  <c r="BR135" i="1"/>
  <c r="BP135" i="1"/>
  <c r="BN135" i="1"/>
  <c r="BL135" i="1"/>
  <c r="BU132" i="1"/>
  <c r="BS132" i="1"/>
  <c r="BQ132" i="1"/>
  <c r="BO132" i="1"/>
  <c r="BM132" i="1"/>
  <c r="BK132" i="1"/>
  <c r="BI132" i="1"/>
  <c r="BV125" i="1"/>
  <c r="BT125" i="1"/>
  <c r="BR125" i="1"/>
  <c r="BP125" i="1"/>
  <c r="BN125" i="1"/>
  <c r="BL125" i="1"/>
  <c r="BJ125" i="1"/>
  <c r="BV129" i="1"/>
  <c r="BT129" i="1"/>
  <c r="BR129" i="1"/>
  <c r="BP129" i="1"/>
  <c r="BN129" i="1"/>
  <c r="BL129" i="1"/>
  <c r="BJ129" i="1"/>
  <c r="BU128" i="1"/>
  <c r="BS128" i="1"/>
  <c r="BQ128" i="1"/>
  <c r="BO128" i="1"/>
  <c r="BM128" i="1"/>
  <c r="BK128" i="1"/>
  <c r="BI128" i="1"/>
  <c r="BV126" i="1"/>
  <c r="BT126" i="1"/>
  <c r="BR126" i="1"/>
  <c r="BP126" i="1"/>
  <c r="BL126" i="1"/>
  <c r="BS119" i="1"/>
  <c r="BO119" i="1"/>
  <c r="BK119" i="1"/>
  <c r="BV118" i="1"/>
  <c r="BR118" i="1"/>
  <c r="BN118" i="1"/>
  <c r="BJ118" i="1"/>
  <c r="BU131" i="1"/>
  <c r="BQ131" i="1"/>
  <c r="BM131" i="1"/>
  <c r="BI131" i="1"/>
  <c r="BU105" i="1"/>
  <c r="BQ105" i="1"/>
  <c r="BM105" i="1"/>
  <c r="BI105" i="1"/>
  <c r="BU99" i="1"/>
  <c r="BQ99" i="1"/>
  <c r="BM99" i="1"/>
  <c r="BI99" i="1"/>
  <c r="BT98" i="1"/>
  <c r="BP98" i="1"/>
  <c r="BL98" i="1"/>
  <c r="BV97" i="1"/>
  <c r="BP92" i="1"/>
  <c r="BS87" i="1"/>
  <c r="BO87" i="1"/>
  <c r="BK87" i="1"/>
  <c r="BU84" i="1"/>
  <c r="BQ84" i="1"/>
  <c r="BM84" i="1"/>
  <c r="BI84" i="1"/>
  <c r="BT83" i="1"/>
  <c r="BP83" i="1"/>
  <c r="BL83" i="1"/>
  <c r="BV82" i="1"/>
  <c r="BN82" i="1"/>
  <c r="BS78" i="1"/>
  <c r="BK78" i="1"/>
  <c r="BR77" i="1"/>
  <c r="BJ77" i="1"/>
  <c r="BP76" i="1"/>
  <c r="BS75" i="1"/>
  <c r="BO75" i="1"/>
  <c r="BK75" i="1"/>
  <c r="BV74" i="1"/>
  <c r="BR74" i="1"/>
  <c r="BN74" i="1"/>
  <c r="BJ74" i="1"/>
  <c r="BU73" i="1"/>
  <c r="BQ73" i="1"/>
  <c r="BM73" i="1"/>
  <c r="BI73" i="1"/>
  <c r="BT72" i="1"/>
  <c r="BP72" i="1"/>
  <c r="BL72" i="1"/>
  <c r="BT70" i="1"/>
  <c r="BP70" i="1"/>
  <c r="BL70" i="1"/>
  <c r="BS69" i="1"/>
  <c r="BO69" i="1"/>
  <c r="BK69" i="1"/>
  <c r="BU65" i="1"/>
  <c r="BQ65" i="1"/>
  <c r="BM65" i="1"/>
  <c r="BI65" i="1"/>
  <c r="BT60" i="1"/>
  <c r="BP60" i="1"/>
  <c r="BL60" i="1"/>
  <c r="BV59" i="1"/>
  <c r="BN59" i="1"/>
  <c r="BU57" i="1"/>
  <c r="BQ57" i="1"/>
  <c r="BM57" i="1"/>
  <c r="BI57" i="1"/>
  <c r="BT56" i="1"/>
  <c r="BP56" i="1"/>
  <c r="BL56" i="1"/>
  <c r="BT50" i="1"/>
  <c r="BP50" i="1"/>
  <c r="BL50" i="1"/>
  <c r="BT48" i="1"/>
  <c r="BP48" i="1"/>
  <c r="BL48" i="1"/>
  <c r="BP46" i="1"/>
  <c r="BS45" i="1"/>
  <c r="BO45" i="1"/>
  <c r="BK45" i="1"/>
  <c r="BS43" i="1"/>
  <c r="BK43" i="1"/>
  <c r="BU42" i="1"/>
  <c r="BQ42" i="1"/>
  <c r="BM42" i="1"/>
  <c r="BI42" i="1"/>
  <c r="BS40" i="1"/>
  <c r="BO40" i="1"/>
  <c r="BK40" i="1"/>
  <c r="BV39" i="1"/>
  <c r="BR39" i="1"/>
  <c r="BN39" i="1"/>
  <c r="BJ39" i="1"/>
  <c r="BV33" i="1"/>
  <c r="BR33" i="1"/>
  <c r="BN33" i="1"/>
  <c r="BJ33" i="1"/>
  <c r="BU32" i="1"/>
  <c r="BQ32" i="1"/>
  <c r="BM32" i="1"/>
  <c r="BI32" i="1"/>
  <c r="BJ31" i="1"/>
  <c r="BT30" i="1"/>
  <c r="BP30" i="1"/>
  <c r="BL30" i="1"/>
  <c r="BO29" i="1"/>
  <c r="BT26" i="1"/>
  <c r="BL26" i="1"/>
  <c r="BI22" i="1"/>
  <c r="BP21" i="1"/>
  <c r="BO20" i="1"/>
  <c r="BV18" i="1"/>
  <c r="BN18" i="1"/>
  <c r="BR17" i="1"/>
  <c r="BT16" i="1"/>
  <c r="BL16" i="1"/>
  <c r="BN15" i="1"/>
  <c r="BR8" i="1"/>
  <c r="BJ8" i="1"/>
  <c r="BJ10" i="1"/>
  <c r="BP9" i="1"/>
  <c r="BP6" i="1"/>
  <c r="AD118" i="1"/>
  <c r="BR90" i="1"/>
  <c r="BR104" i="1"/>
  <c r="BK122" i="1"/>
  <c r="BI116" i="1"/>
  <c r="BI165" i="1"/>
  <c r="AL215" i="1"/>
  <c r="AL217" i="1"/>
  <c r="AL219" i="1"/>
  <c r="AL216" i="1"/>
  <c r="AL218" i="1"/>
  <c r="AL220" i="1"/>
  <c r="AN215" i="1"/>
  <c r="AN217" i="1"/>
  <c r="AN219" i="1"/>
  <c r="AN216" i="1"/>
  <c r="AN218" i="1"/>
  <c r="AN220" i="1"/>
  <c r="AP215" i="1"/>
  <c r="AP217" i="1"/>
  <c r="AP219" i="1"/>
  <c r="AP216" i="1"/>
  <c r="AP218" i="1"/>
  <c r="AP220" i="1"/>
  <c r="AU215" i="1"/>
  <c r="AU217" i="1"/>
  <c r="AU219" i="1"/>
  <c r="AU216" i="1"/>
  <c r="AU218" i="1"/>
  <c r="AU220" i="1"/>
  <c r="AW215" i="1"/>
  <c r="AW217" i="1"/>
  <c r="AW219" i="1"/>
  <c r="AW216" i="1"/>
  <c r="AW218" i="1"/>
  <c r="AW220" i="1"/>
  <c r="AY215" i="1"/>
  <c r="AY217" i="1"/>
  <c r="AY219" i="1"/>
  <c r="AY216" i="1"/>
  <c r="AY218" i="1"/>
  <c r="AY220" i="1"/>
  <c r="BC199" i="1"/>
  <c r="BC215" i="1"/>
  <c r="BC217" i="1"/>
  <c r="BC219" i="1"/>
  <c r="BC216" i="1"/>
  <c r="BC218" i="1"/>
  <c r="BC220" i="1"/>
  <c r="AZ216" i="1"/>
  <c r="AZ218" i="1"/>
  <c r="AZ220" i="1"/>
  <c r="AZ215" i="1"/>
  <c r="AZ217" i="1"/>
  <c r="AZ219" i="1"/>
  <c r="BI34" i="1"/>
  <c r="AM216" i="1"/>
  <c r="AM218" i="1"/>
  <c r="AM220" i="1"/>
  <c r="AM215" i="1"/>
  <c r="AM217" i="1"/>
  <c r="AM219" i="1"/>
  <c r="AO205" i="1"/>
  <c r="AO216" i="1"/>
  <c r="AO218" i="1"/>
  <c r="AO220" i="1"/>
  <c r="AO215" i="1"/>
  <c r="AO217" i="1"/>
  <c r="AO219" i="1"/>
  <c r="AV216" i="1"/>
  <c r="AV218" i="1"/>
  <c r="AV220" i="1"/>
  <c r="AV215" i="1"/>
  <c r="AV217" i="1"/>
  <c r="AV219" i="1"/>
  <c r="AX216" i="1"/>
  <c r="AX218" i="1"/>
  <c r="AX220" i="1"/>
  <c r="AX215" i="1"/>
  <c r="AX217" i="1"/>
  <c r="AX219" i="1"/>
  <c r="BB216" i="1"/>
  <c r="BB218" i="1"/>
  <c r="BB220" i="1"/>
  <c r="BB215" i="1"/>
  <c r="BB217" i="1"/>
  <c r="BB219" i="1"/>
  <c r="BD216" i="1"/>
  <c r="BD218" i="1"/>
  <c r="BD220" i="1"/>
  <c r="BD215" i="1"/>
  <c r="BD217" i="1"/>
  <c r="BD219" i="1"/>
  <c r="BA215" i="1"/>
  <c r="BA217" i="1"/>
  <c r="BA219" i="1"/>
  <c r="BA216" i="1"/>
  <c r="BA218" i="1"/>
  <c r="BA220" i="1"/>
  <c r="AM50" i="1"/>
  <c r="AM18" i="1"/>
  <c r="AM82" i="1"/>
  <c r="AV194" i="1"/>
  <c r="AV202" i="1"/>
  <c r="AX194" i="1"/>
  <c r="AX205" i="1"/>
  <c r="AX210" i="1"/>
  <c r="AX12" i="1"/>
  <c r="AX16" i="1"/>
  <c r="AX37" i="1"/>
  <c r="AX77" i="1"/>
  <c r="AX89" i="1"/>
  <c r="BB201" i="1"/>
  <c r="BB199" i="1"/>
  <c r="BB209" i="1"/>
  <c r="BD194" i="1"/>
  <c r="BD201" i="1"/>
  <c r="BD8" i="1"/>
  <c r="BD11" i="1"/>
  <c r="BD13" i="1"/>
  <c r="BD18" i="1"/>
  <c r="BD20" i="1"/>
  <c r="BD25" i="1"/>
  <c r="BD27" i="1"/>
  <c r="BD32" i="1"/>
  <c r="BD33" i="1"/>
  <c r="BD36" i="1"/>
  <c r="BD45" i="1"/>
  <c r="BD46" i="1"/>
  <c r="BD51" i="1"/>
  <c r="BD52" i="1"/>
  <c r="BD54" i="1"/>
  <c r="BD55" i="1"/>
  <c r="BD56" i="1"/>
  <c r="BD59" i="1"/>
  <c r="BD60" i="1"/>
  <c r="BD61" i="1"/>
  <c r="BD63" i="1"/>
  <c r="BD64" i="1"/>
  <c r="BD65" i="1"/>
  <c r="BD67" i="1"/>
  <c r="BD68" i="1"/>
  <c r="BD69" i="1"/>
  <c r="BD70" i="1"/>
  <c r="BD71" i="1"/>
  <c r="BD74" i="1"/>
  <c r="BD75" i="1"/>
  <c r="BD76" i="1"/>
  <c r="BD77" i="1"/>
  <c r="BD79" i="1"/>
  <c r="BD81" i="1"/>
  <c r="BD82" i="1"/>
  <c r="BD83" i="1"/>
  <c r="BD85" i="1"/>
  <c r="BD89" i="1"/>
  <c r="BA201" i="1"/>
  <c r="BA194" i="1"/>
  <c r="BA192" i="1"/>
  <c r="BA157" i="1"/>
  <c r="BA193" i="1"/>
  <c r="BA9" i="1"/>
  <c r="BA20" i="1"/>
  <c r="BA22" i="1"/>
  <c r="BA24" i="1"/>
  <c r="BA25" i="1"/>
  <c r="BA32" i="1"/>
  <c r="BA37" i="1"/>
  <c r="BA40" i="1"/>
  <c r="BA54" i="1"/>
  <c r="BA55" i="1"/>
  <c r="BA59" i="1"/>
  <c r="BA60" i="1"/>
  <c r="BA61" i="1"/>
  <c r="BA63" i="1"/>
  <c r="BA65" i="1"/>
  <c r="BA67" i="1"/>
  <c r="BA71" i="1"/>
  <c r="BA74" i="1"/>
  <c r="BA75" i="1"/>
  <c r="BA76" i="1"/>
  <c r="BA77" i="1"/>
  <c r="BA79" i="1"/>
  <c r="BA81" i="1"/>
  <c r="BA82" i="1"/>
  <c r="BA83" i="1"/>
  <c r="BA85" i="1"/>
  <c r="BA89" i="1"/>
  <c r="AO5" i="1"/>
  <c r="BA5" i="1"/>
  <c r="BD189" i="1"/>
  <c r="BA189" i="1"/>
  <c r="AX189" i="1"/>
  <c r="BD186" i="1"/>
  <c r="BA186" i="1"/>
  <c r="BD150" i="1"/>
  <c r="BB150" i="1"/>
  <c r="BA182" i="1"/>
  <c r="BD181" i="1"/>
  <c r="BA181" i="1"/>
  <c r="BD180" i="1"/>
  <c r="BA180" i="1"/>
  <c r="BA144" i="1"/>
  <c r="BD179" i="1"/>
  <c r="BA179" i="1"/>
  <c r="AX179" i="1"/>
  <c r="BD167" i="1"/>
  <c r="BA167" i="1"/>
  <c r="BD175" i="1"/>
  <c r="BB175" i="1"/>
  <c r="BD174" i="1"/>
  <c r="BB174" i="1"/>
  <c r="BA171" i="1"/>
  <c r="BD170" i="1"/>
  <c r="BB170" i="1"/>
  <c r="AX170" i="1"/>
  <c r="AM169" i="1"/>
  <c r="BD168" i="1"/>
  <c r="BA168" i="1"/>
  <c r="BA166" i="1"/>
  <c r="BD164" i="1"/>
  <c r="BB164" i="1"/>
  <c r="BD163" i="1"/>
  <c r="BA163" i="1"/>
  <c r="BD161" i="1"/>
  <c r="BA161" i="1"/>
  <c r="BD191" i="1"/>
  <c r="BA191" i="1"/>
  <c r="BD160" i="1"/>
  <c r="BA160" i="1"/>
  <c r="AO160" i="1"/>
  <c r="AO156" i="1"/>
  <c r="AO155" i="1"/>
  <c r="BD154" i="1"/>
  <c r="BA154" i="1"/>
  <c r="AO154" i="1"/>
  <c r="BD153" i="1"/>
  <c r="BA153" i="1"/>
  <c r="BD148" i="1"/>
  <c r="BA148" i="1"/>
  <c r="AX147" i="1"/>
  <c r="AM147" i="1"/>
  <c r="BD140" i="1"/>
  <c r="BA140" i="1"/>
  <c r="BD115" i="1"/>
  <c r="BA115" i="1"/>
  <c r="BD138" i="1"/>
  <c r="BA138" i="1"/>
  <c r="BD137" i="1"/>
  <c r="BA137" i="1"/>
  <c r="BD136" i="1"/>
  <c r="BA136" i="1"/>
  <c r="BD135" i="1"/>
  <c r="BA135" i="1"/>
  <c r="BD133" i="1"/>
  <c r="BA133" i="1"/>
  <c r="BD132" i="1"/>
  <c r="BA132" i="1"/>
  <c r="BD125" i="1"/>
  <c r="BA125" i="1"/>
  <c r="BD130" i="1"/>
  <c r="BA130" i="1"/>
  <c r="BD129" i="1"/>
  <c r="BA129" i="1"/>
  <c r="AO129" i="1"/>
  <c r="BD123" i="1"/>
  <c r="BA123" i="1"/>
  <c r="AO123" i="1"/>
  <c r="BD118" i="1"/>
  <c r="BA118" i="1"/>
  <c r="BD117" i="1"/>
  <c r="BA117" i="1"/>
  <c r="BD116" i="1"/>
  <c r="BA116" i="1"/>
  <c r="BD113" i="1"/>
  <c r="BA113" i="1"/>
  <c r="BD112" i="1"/>
  <c r="BA112" i="1"/>
  <c r="BD105" i="1"/>
  <c r="BA105" i="1"/>
  <c r="AX105" i="1"/>
  <c r="BD103" i="1"/>
  <c r="BA103" i="1"/>
  <c r="BD102" i="1"/>
  <c r="BA102" i="1"/>
  <c r="AX102" i="1"/>
  <c r="BD101" i="1"/>
  <c r="BA101" i="1"/>
  <c r="BD100" i="1"/>
  <c r="BA100" i="1"/>
  <c r="BD99" i="1"/>
  <c r="BA99" i="1"/>
  <c r="BD98" i="1"/>
  <c r="BA98" i="1"/>
  <c r="BD95" i="1"/>
  <c r="BA95" i="1"/>
  <c r="BD94" i="1"/>
  <c r="BA94" i="1"/>
  <c r="BD93" i="1"/>
  <c r="BA93" i="1"/>
  <c r="BD97" i="1"/>
  <c r="BA97" i="1"/>
  <c r="BD92" i="1"/>
  <c r="BA92" i="1"/>
  <c r="BD91" i="1"/>
  <c r="BA91" i="1"/>
  <c r="BD90" i="1"/>
  <c r="BA90" i="1"/>
  <c r="AO90" i="1"/>
  <c r="BD80" i="1"/>
  <c r="BA80" i="1"/>
  <c r="BD78" i="1"/>
  <c r="BA78" i="1"/>
  <c r="AO70" i="1"/>
  <c r="BD66" i="1"/>
  <c r="AO66" i="1"/>
  <c r="AO65" i="1"/>
  <c r="BD53" i="1"/>
  <c r="BD50" i="1"/>
  <c r="BD49" i="1"/>
  <c r="BD48" i="1"/>
  <c r="BA48" i="1"/>
  <c r="BD47" i="1"/>
  <c r="BA47" i="1"/>
  <c r="BD44" i="1"/>
  <c r="BA44" i="1"/>
  <c r="BA43" i="1"/>
  <c r="BD42" i="1"/>
  <c r="AO36" i="1"/>
  <c r="BA34" i="1"/>
  <c r="BD26" i="1"/>
  <c r="BD21" i="1"/>
  <c r="AO21" i="1"/>
  <c r="AO20" i="1"/>
  <c r="AO19" i="1"/>
  <c r="BD12" i="1"/>
  <c r="BD7" i="1"/>
  <c r="BB193" i="1"/>
  <c r="BB192" i="1"/>
  <c r="BD210" i="1"/>
  <c r="AX172" i="1"/>
  <c r="BD198" i="1"/>
  <c r="BD177" i="1"/>
  <c r="AV195" i="1"/>
  <c r="AL183" i="1"/>
  <c r="AB206" i="1"/>
  <c r="CB206" i="1" s="1"/>
  <c r="AB192" i="1"/>
  <c r="CB192" i="1" s="1"/>
  <c r="AB18" i="1"/>
  <c r="AB207" i="1"/>
  <c r="CB207" i="1" s="1"/>
  <c r="AB115" i="1"/>
  <c r="AB127" i="1"/>
  <c r="BU82" i="1"/>
  <c r="BS82" i="1"/>
  <c r="BQ82" i="1"/>
  <c r="BO82" i="1"/>
  <c r="BM82" i="1"/>
  <c r="BK82" i="1"/>
  <c r="BI82" i="1"/>
  <c r="BU92" i="1"/>
  <c r="BS92" i="1"/>
  <c r="BQ92" i="1"/>
  <c r="BO92" i="1"/>
  <c r="BM92" i="1"/>
  <c r="BK92" i="1"/>
  <c r="BI92" i="1"/>
  <c r="BI96" i="1"/>
  <c r="AS5" i="3"/>
  <c r="BA5" i="3"/>
  <c r="AS22" i="3"/>
  <c r="AY22" i="3"/>
  <c r="AK21" i="3"/>
  <c r="AY21" i="3"/>
  <c r="AK20" i="3"/>
  <c r="AS20" i="3"/>
  <c r="BA20" i="3"/>
  <c r="AS19" i="3"/>
  <c r="AS18" i="3"/>
  <c r="BA18" i="3"/>
  <c r="AS17" i="3"/>
  <c r="BA15" i="3"/>
  <c r="AS14" i="3"/>
  <c r="BA14" i="3"/>
  <c r="AU11" i="3"/>
  <c r="BI47" i="1"/>
  <c r="AF16" i="3"/>
  <c r="G25" i="3"/>
  <c r="BR157" i="1"/>
  <c r="AE14" i="3"/>
  <c r="AR22" i="3"/>
  <c r="AL20" i="3"/>
  <c r="AL19" i="3"/>
  <c r="AL18" i="3"/>
  <c r="BJ34" i="1"/>
  <c r="BJ85" i="1"/>
  <c r="AD132" i="1"/>
  <c r="AH207" i="1"/>
  <c r="AM14" i="3"/>
  <c r="AM11" i="3"/>
  <c r="BR117" i="1"/>
  <c r="BJ117" i="1"/>
  <c r="BU116" i="1"/>
  <c r="BS116" i="1"/>
  <c r="BQ116" i="1"/>
  <c r="BO116" i="1"/>
  <c r="BM116" i="1"/>
  <c r="BK116" i="1"/>
  <c r="BU115" i="1"/>
  <c r="BS115" i="1"/>
  <c r="BQ115" i="1"/>
  <c r="BO115" i="1"/>
  <c r="BM115" i="1"/>
  <c r="BK115" i="1"/>
  <c r="BI115" i="1"/>
  <c r="AO186" i="1"/>
  <c r="AO182" i="1"/>
  <c r="AO181" i="1"/>
  <c r="AO180" i="1"/>
  <c r="AO167" i="1"/>
  <c r="AO178" i="1"/>
  <c r="AO203" i="1"/>
  <c r="AO175" i="1"/>
  <c r="AO142" i="1"/>
  <c r="AO174" i="1"/>
  <c r="AO171" i="1"/>
  <c r="AO161" i="1"/>
  <c r="AO152" i="1"/>
  <c r="AO151" i="1"/>
  <c r="AO145" i="1"/>
  <c r="AO133" i="1"/>
  <c r="AO110" i="1"/>
  <c r="AO93" i="1"/>
  <c r="AO56" i="1"/>
  <c r="AO51" i="1"/>
  <c r="BV85" i="1"/>
  <c r="BT85" i="1"/>
  <c r="BR85" i="1"/>
  <c r="BP85" i="1"/>
  <c r="BN85" i="1"/>
  <c r="BL85" i="1"/>
  <c r="AO189" i="1"/>
  <c r="AO188" i="1"/>
  <c r="AO187" i="1"/>
  <c r="AO184" i="1"/>
  <c r="AO150" i="1"/>
  <c r="AO144" i="1"/>
  <c r="AO179" i="1"/>
  <c r="AO170" i="1"/>
  <c r="AO168" i="1"/>
  <c r="AO166" i="1"/>
  <c r="AO162" i="1"/>
  <c r="AO191" i="1"/>
  <c r="AO159" i="1"/>
  <c r="AO158" i="1"/>
  <c r="AO153" i="1"/>
  <c r="AO149" i="1"/>
  <c r="AO148" i="1"/>
  <c r="AO147" i="1"/>
  <c r="AO146" i="1"/>
  <c r="AO143" i="1"/>
  <c r="AO141" i="1"/>
  <c r="AO140" i="1"/>
  <c r="AO137" i="1"/>
  <c r="AO136" i="1"/>
  <c r="AO135" i="1"/>
  <c r="AO125" i="1"/>
  <c r="AO127" i="1"/>
  <c r="AO126" i="1"/>
  <c r="AO121" i="1"/>
  <c r="AO120" i="1"/>
  <c r="AO113" i="1"/>
  <c r="AO108" i="1"/>
  <c r="AO95" i="1"/>
  <c r="AO92" i="1"/>
  <c r="AO60" i="1"/>
  <c r="AO59" i="1"/>
  <c r="AO58" i="1"/>
  <c r="AO49" i="1"/>
  <c r="AO42" i="1"/>
  <c r="AO41" i="1"/>
  <c r="AO40" i="1"/>
  <c r="AO39" i="1"/>
  <c r="AO34" i="1"/>
  <c r="AO25" i="1"/>
  <c r="AO24" i="1"/>
  <c r="AO23" i="1"/>
  <c r="AO17" i="1"/>
  <c r="AO16" i="1"/>
  <c r="AO15" i="1"/>
  <c r="AO14" i="1"/>
  <c r="AO13" i="1"/>
  <c r="AO12" i="1"/>
  <c r="BV34" i="1"/>
  <c r="BR34" i="1"/>
  <c r="BN34" i="1"/>
  <c r="AO115" i="1"/>
  <c r="AO173" i="1"/>
  <c r="AO134" i="1"/>
  <c r="AO132" i="1"/>
  <c r="AO130" i="1"/>
  <c r="AO128" i="1"/>
  <c r="AO124" i="1"/>
  <c r="AO122" i="1"/>
  <c r="AO119" i="1"/>
  <c r="AO118" i="1"/>
  <c r="AO131" i="1"/>
  <c r="AO117" i="1"/>
  <c r="AO116" i="1"/>
  <c r="AO114" i="1"/>
  <c r="AO111" i="1"/>
  <c r="AO109" i="1"/>
  <c r="AO107" i="1"/>
  <c r="AO112" i="1"/>
  <c r="AO105" i="1"/>
  <c r="AO103" i="1"/>
  <c r="AO102" i="1"/>
  <c r="AO96" i="1"/>
  <c r="AO94" i="1"/>
  <c r="AO97" i="1"/>
  <c r="AO91" i="1"/>
  <c r="AO86" i="1"/>
  <c r="AO85" i="1"/>
  <c r="AO84" i="1"/>
  <c r="AO83" i="1"/>
  <c r="AO81" i="1"/>
  <c r="AO80" i="1"/>
  <c r="AO79" i="1"/>
  <c r="AO78" i="1"/>
  <c r="AO75" i="1"/>
  <c r="AO74" i="1"/>
  <c r="AO73" i="1"/>
  <c r="AO72" i="1"/>
  <c r="AO68" i="1"/>
  <c r="AO67" i="1"/>
  <c r="AO64" i="1"/>
  <c r="AO63" i="1"/>
  <c r="AO61" i="1"/>
  <c r="AO57" i="1"/>
  <c r="AO55" i="1"/>
  <c r="AO54" i="1"/>
  <c r="AO53" i="1"/>
  <c r="AO52" i="1"/>
  <c r="AO50" i="1"/>
  <c r="AO48" i="1"/>
  <c r="AO47" i="1"/>
  <c r="AO46" i="1"/>
  <c r="AO45" i="1"/>
  <c r="AO44" i="1"/>
  <c r="AO43" i="1"/>
  <c r="AO38" i="1"/>
  <c r="AO35" i="1"/>
  <c r="AO33" i="1"/>
  <c r="AO32" i="1"/>
  <c r="AO31" i="1"/>
  <c r="AO30" i="1"/>
  <c r="AO29" i="1"/>
  <c r="AO28" i="1"/>
  <c r="AO27" i="1"/>
  <c r="AO26" i="1"/>
  <c r="AO22" i="1"/>
  <c r="AO18" i="1"/>
  <c r="BJ55" i="1"/>
  <c r="BN157" i="1"/>
  <c r="BM165" i="1"/>
  <c r="AH165" i="1"/>
  <c r="BT165" i="1"/>
  <c r="BP165" i="1"/>
  <c r="BL165" i="1"/>
  <c r="BS165" i="1"/>
  <c r="BO165" i="1"/>
  <c r="BK165" i="1"/>
  <c r="BV165" i="1"/>
  <c r="BR165" i="1"/>
  <c r="BN165" i="1"/>
  <c r="BJ165" i="1"/>
  <c r="BU165" i="1"/>
  <c r="BQ165" i="1"/>
  <c r="BI90" i="1"/>
  <c r="AH34" i="1"/>
  <c r="BU34" i="1"/>
  <c r="BS34" i="1"/>
  <c r="BQ34" i="1"/>
  <c r="BO34" i="1"/>
  <c r="BM34" i="1"/>
  <c r="BK34" i="1"/>
  <c r="AE25" i="3"/>
  <c r="AF17" i="3"/>
  <c r="AF23" i="3"/>
  <c r="AF24" i="3"/>
  <c r="AY10" i="3"/>
  <c r="AY25" i="3"/>
  <c r="AJ15" i="3"/>
  <c r="AJ25" i="3"/>
  <c r="AL15" i="3"/>
  <c r="AL25" i="3"/>
  <c r="AH196" i="1"/>
  <c r="BI196" i="1"/>
  <c r="AH212" i="1"/>
  <c r="BI212" i="1"/>
  <c r="BU90" i="1"/>
  <c r="BS90" i="1"/>
  <c r="BQ90" i="1"/>
  <c r="BO90" i="1"/>
  <c r="BM90" i="1"/>
  <c r="BK90" i="1"/>
  <c r="AK14" i="3"/>
  <c r="AK25" i="3"/>
  <c r="AY12" i="3"/>
  <c r="AK22" i="3"/>
  <c r="AK16" i="3"/>
  <c r="BJ111" i="1"/>
  <c r="BL124" i="1"/>
  <c r="BI208" i="1"/>
  <c r="AL19" i="1"/>
  <c r="BT124" i="1"/>
  <c r="BP124" i="1"/>
  <c r="AL6" i="1"/>
  <c r="AL148" i="1"/>
  <c r="AL147" i="1"/>
  <c r="AL146" i="1"/>
  <c r="AL145" i="1"/>
  <c r="AL143" i="1"/>
  <c r="AL118" i="1"/>
  <c r="AL113" i="1"/>
  <c r="AL111" i="1"/>
  <c r="AL110" i="1"/>
  <c r="AL109" i="1"/>
  <c r="AL108" i="1"/>
  <c r="AL107" i="1"/>
  <c r="AL106" i="1"/>
  <c r="AL112" i="1"/>
  <c r="AL100" i="1"/>
  <c r="AL85" i="1"/>
  <c r="AL76" i="1"/>
  <c r="AL75" i="1"/>
  <c r="AL70" i="1"/>
  <c r="AL67" i="1"/>
  <c r="AL66" i="1"/>
  <c r="AL63" i="1"/>
  <c r="AL62" i="1"/>
  <c r="AL61" i="1"/>
  <c r="AL60" i="1"/>
  <c r="AL54" i="1"/>
  <c r="AL50" i="1"/>
  <c r="AL49" i="1"/>
  <c r="AL48" i="1"/>
  <c r="AL41" i="1"/>
  <c r="AL32" i="1"/>
  <c r="AL24" i="1"/>
  <c r="AL17" i="1"/>
  <c r="BJ28" i="1"/>
  <c r="BL28" i="1"/>
  <c r="BN28" i="1"/>
  <c r="BP28" i="1"/>
  <c r="BR28" i="1"/>
  <c r="AL189" i="1"/>
  <c r="AL182" i="1"/>
  <c r="AL144" i="1"/>
  <c r="AL167" i="1"/>
  <c r="AL170" i="1"/>
  <c r="AL164" i="1"/>
  <c r="AL162" i="1"/>
  <c r="AL161" i="1"/>
  <c r="AL191" i="1"/>
  <c r="AL160" i="1"/>
  <c r="AL159" i="1"/>
  <c r="AL156" i="1"/>
  <c r="AL153" i="1"/>
  <c r="AL152" i="1"/>
  <c r="AL149" i="1"/>
  <c r="AL141" i="1"/>
  <c r="AL115" i="1"/>
  <c r="AL139" i="1"/>
  <c r="AL173" i="1"/>
  <c r="AL137" i="1"/>
  <c r="AL134" i="1"/>
  <c r="AL133" i="1"/>
  <c r="AL132" i="1"/>
  <c r="AL125" i="1"/>
  <c r="AL130" i="1"/>
  <c r="AL129" i="1"/>
  <c r="AL128" i="1"/>
  <c r="AL127" i="1"/>
  <c r="AL124" i="1"/>
  <c r="AL123" i="1"/>
  <c r="AL122" i="1"/>
  <c r="AL121" i="1"/>
  <c r="AL119" i="1"/>
  <c r="AL131" i="1"/>
  <c r="AL114" i="1"/>
  <c r="AL105" i="1"/>
  <c r="AL104" i="1"/>
  <c r="AL103" i="1"/>
  <c r="AL101" i="1"/>
  <c r="AL99" i="1"/>
  <c r="AL96" i="1"/>
  <c r="AL95" i="1"/>
  <c r="AL94" i="1"/>
  <c r="AL93" i="1"/>
  <c r="AL97" i="1"/>
  <c r="AL92" i="1"/>
  <c r="AL91" i="1"/>
  <c r="AL90" i="1"/>
  <c r="AL86" i="1"/>
  <c r="AL84" i="1"/>
  <c r="AL77" i="1"/>
  <c r="AL74" i="1"/>
  <c r="AL71" i="1"/>
  <c r="AL69" i="1"/>
  <c r="AL68" i="1"/>
  <c r="AL65" i="1"/>
  <c r="AL64" i="1"/>
  <c r="AL59" i="1"/>
  <c r="AL57" i="1"/>
  <c r="AL56" i="1"/>
  <c r="AL55" i="1"/>
  <c r="AL53" i="1"/>
  <c r="AL51" i="1"/>
  <c r="AL47" i="1"/>
  <c r="AL42" i="1"/>
  <c r="AL40" i="1"/>
  <c r="AL38" i="1"/>
  <c r="AL37" i="1"/>
  <c r="AL35" i="1"/>
  <c r="AL34" i="1"/>
  <c r="AL33" i="1"/>
  <c r="AL31" i="1"/>
  <c r="AL25" i="1"/>
  <c r="AL23" i="1"/>
  <c r="AL22" i="1"/>
  <c r="AL21" i="1"/>
  <c r="AL18" i="1"/>
  <c r="AL16" i="1"/>
  <c r="AL10" i="1"/>
  <c r="AL9" i="1"/>
  <c r="AL193" i="1"/>
  <c r="AL8" i="1"/>
  <c r="AL7" i="1"/>
  <c r="AL192" i="1"/>
  <c r="AL157" i="1"/>
  <c r="AL190" i="1"/>
  <c r="AJ20" i="3"/>
  <c r="AJ18" i="3"/>
  <c r="BD43" i="1"/>
  <c r="BD41" i="1"/>
  <c r="BD40" i="1"/>
  <c r="BD39" i="1"/>
  <c r="BD38" i="1"/>
  <c r="BD37" i="1"/>
  <c r="BD35" i="1"/>
  <c r="BD34" i="1"/>
  <c r="BD31" i="1"/>
  <c r="BD30" i="1"/>
  <c r="BD29" i="1"/>
  <c r="BD24" i="1"/>
  <c r="BD23" i="1"/>
  <c r="BD22" i="1"/>
  <c r="BD19" i="1"/>
  <c r="BD17" i="1"/>
  <c r="BD16" i="1"/>
  <c r="BD15" i="1"/>
  <c r="BD14" i="1"/>
  <c r="BD10" i="1"/>
  <c r="BD9" i="1"/>
  <c r="BD6" i="1"/>
  <c r="BT55" i="1"/>
  <c r="BR55" i="1"/>
  <c r="BP55" i="1"/>
  <c r="BN55" i="1"/>
  <c r="BL55" i="1"/>
  <c r="BD193" i="1"/>
  <c r="BD157" i="1"/>
  <c r="BD192" i="1"/>
  <c r="BD205" i="1"/>
  <c r="BD172" i="1"/>
  <c r="BD183" i="1"/>
  <c r="BD200" i="1"/>
  <c r="BD190" i="1"/>
  <c r="BD206" i="1"/>
  <c r="BD204" i="1"/>
  <c r="BD202" i="1"/>
  <c r="BD199" i="1"/>
  <c r="BD195" i="1"/>
  <c r="AF20" i="3"/>
  <c r="EK20" i="3" s="1"/>
  <c r="AF21" i="3"/>
  <c r="EK21" i="3" s="1"/>
  <c r="AE23" i="3"/>
  <c r="AE24" i="3"/>
  <c r="AK13" i="3"/>
  <c r="AK23" i="3"/>
  <c r="AK24" i="3"/>
  <c r="AM13" i="3"/>
  <c r="AM23" i="3"/>
  <c r="AM24" i="3"/>
  <c r="AQ13" i="3"/>
  <c r="AQ23" i="3"/>
  <c r="AQ24" i="3"/>
  <c r="AS13" i="3"/>
  <c r="AS23" i="3"/>
  <c r="AS24" i="3"/>
  <c r="AU13" i="3"/>
  <c r="AU23" i="3"/>
  <c r="AU24" i="3"/>
  <c r="AW13" i="3"/>
  <c r="AW23" i="3"/>
  <c r="AW24" i="3"/>
  <c r="AY13" i="3"/>
  <c r="AY23" i="3"/>
  <c r="AY24" i="3"/>
  <c r="BA13" i="3"/>
  <c r="BA23" i="3"/>
  <c r="BA24" i="3"/>
  <c r="AJ13" i="3"/>
  <c r="AJ24" i="3"/>
  <c r="AJ23" i="3"/>
  <c r="AL13" i="3"/>
  <c r="AL24" i="3"/>
  <c r="AL23" i="3"/>
  <c r="AR24" i="3"/>
  <c r="AR23" i="3"/>
  <c r="AT22" i="3"/>
  <c r="AT24" i="3"/>
  <c r="AT23" i="3"/>
  <c r="AV22" i="3"/>
  <c r="AV23" i="3"/>
  <c r="AV24" i="3"/>
  <c r="AZ24" i="3"/>
  <c r="AZ23" i="3"/>
  <c r="BB24" i="3"/>
  <c r="BB23" i="3"/>
  <c r="BL117" i="1"/>
  <c r="AH211" i="1"/>
  <c r="BI211" i="1"/>
  <c r="BJ172" i="1"/>
  <c r="BL172" i="1"/>
  <c r="BN172" i="1"/>
  <c r="BP172" i="1"/>
  <c r="BR172" i="1"/>
  <c r="BT172" i="1"/>
  <c r="BV172" i="1"/>
  <c r="BI172" i="1"/>
  <c r="BK172" i="1"/>
  <c r="BM172" i="1"/>
  <c r="BO172" i="1"/>
  <c r="BQ172" i="1"/>
  <c r="BS172" i="1"/>
  <c r="BU172" i="1"/>
  <c r="BI205" i="1"/>
  <c r="BI209" i="1"/>
  <c r="AL185" i="1"/>
  <c r="AL212" i="1"/>
  <c r="AL211" i="1"/>
  <c r="AL165" i="1"/>
  <c r="AL214" i="1"/>
  <c r="AL213" i="1"/>
  <c r="AL196" i="1"/>
  <c r="AL207" i="1"/>
  <c r="AN204" i="1"/>
  <c r="AN185" i="1"/>
  <c r="AN212" i="1"/>
  <c r="AN196" i="1"/>
  <c r="AN207" i="1"/>
  <c r="AN211" i="1"/>
  <c r="AN213" i="1"/>
  <c r="AN165" i="1"/>
  <c r="AN214" i="1"/>
  <c r="AP208" i="1"/>
  <c r="AP185" i="1"/>
  <c r="AP212" i="1"/>
  <c r="AP211" i="1"/>
  <c r="AP165" i="1"/>
  <c r="AP214" i="1"/>
  <c r="AP213" i="1"/>
  <c r="AP196" i="1"/>
  <c r="AP207" i="1"/>
  <c r="AT208" i="1"/>
  <c r="AT185" i="1"/>
  <c r="AT212" i="1"/>
  <c r="AT196" i="1"/>
  <c r="AT207" i="1"/>
  <c r="AT211" i="1"/>
  <c r="AT213" i="1"/>
  <c r="AT165" i="1"/>
  <c r="AT214" i="1"/>
  <c r="AV198" i="1"/>
  <c r="AV185" i="1"/>
  <c r="AV212" i="1"/>
  <c r="AV165" i="1"/>
  <c r="AV214" i="1"/>
  <c r="AV211" i="1"/>
  <c r="AV213" i="1"/>
  <c r="AV196" i="1"/>
  <c r="AV207" i="1"/>
  <c r="AX51" i="1"/>
  <c r="AX185" i="1"/>
  <c r="AX212" i="1"/>
  <c r="AX196" i="1"/>
  <c r="AX207" i="1"/>
  <c r="AX211" i="1"/>
  <c r="AX213" i="1"/>
  <c r="AX165" i="1"/>
  <c r="AX214" i="1"/>
  <c r="BB12" i="1"/>
  <c r="BB185" i="1"/>
  <c r="BB196" i="1"/>
  <c r="BB207" i="1"/>
  <c r="BB211" i="1"/>
  <c r="BB213" i="1"/>
  <c r="BB212" i="1"/>
  <c r="BB165" i="1"/>
  <c r="BB214" i="1"/>
  <c r="BD208" i="1"/>
  <c r="BD211" i="1"/>
  <c r="BD213" i="1"/>
  <c r="BD185" i="1"/>
  <c r="BD212" i="1"/>
  <c r="BD165" i="1"/>
  <c r="BD214" i="1"/>
  <c r="BD196" i="1"/>
  <c r="BD207" i="1"/>
  <c r="BA208" i="1"/>
  <c r="BA211" i="1"/>
  <c r="BA213" i="1"/>
  <c r="BA185" i="1"/>
  <c r="BA196" i="1"/>
  <c r="BA207" i="1"/>
  <c r="BA212" i="1"/>
  <c r="BA165" i="1"/>
  <c r="BA214" i="1"/>
  <c r="AH213" i="1"/>
  <c r="BI213" i="1"/>
  <c r="BI206" i="1"/>
  <c r="BK96" i="1"/>
  <c r="BI210" i="1"/>
  <c r="BI185" i="1"/>
  <c r="AH185" i="1"/>
  <c r="AM206" i="1"/>
  <c r="AM211" i="1"/>
  <c r="AM213" i="1"/>
  <c r="AM185" i="1"/>
  <c r="AM212" i="1"/>
  <c r="AM196" i="1"/>
  <c r="AM207" i="1"/>
  <c r="AM165" i="1"/>
  <c r="AM214" i="1"/>
  <c r="AO183" i="1"/>
  <c r="AO211" i="1"/>
  <c r="AO213" i="1"/>
  <c r="AO185" i="1"/>
  <c r="AO212" i="1"/>
  <c r="AO165" i="1"/>
  <c r="AO214" i="1"/>
  <c r="AO196" i="1"/>
  <c r="AO207" i="1"/>
  <c r="AS183" i="1"/>
  <c r="AS211" i="1"/>
  <c r="AS213" i="1"/>
  <c r="AS185" i="1"/>
  <c r="AS212" i="1"/>
  <c r="AS196" i="1"/>
  <c r="AS207" i="1"/>
  <c r="AS165" i="1"/>
  <c r="AS214" i="1"/>
  <c r="AU183" i="1"/>
  <c r="AU211" i="1"/>
  <c r="AU213" i="1"/>
  <c r="AU185" i="1"/>
  <c r="AU212" i="1"/>
  <c r="AU165" i="1"/>
  <c r="AU214" i="1"/>
  <c r="AU196" i="1"/>
  <c r="AU207" i="1"/>
  <c r="AW194" i="1"/>
  <c r="AW211" i="1"/>
  <c r="AW213" i="1"/>
  <c r="AW185" i="1"/>
  <c r="AW212" i="1"/>
  <c r="AW196" i="1"/>
  <c r="AW207" i="1"/>
  <c r="AW165" i="1"/>
  <c r="AW214" i="1"/>
  <c r="AY194" i="1"/>
  <c r="AY211" i="1"/>
  <c r="AY213" i="1"/>
  <c r="AY212" i="1"/>
  <c r="AY165" i="1"/>
  <c r="AY214" i="1"/>
  <c r="AY196" i="1"/>
  <c r="AY207" i="1"/>
  <c r="AY185" i="1"/>
  <c r="AZ194" i="1"/>
  <c r="AZ185" i="1"/>
  <c r="AZ213" i="1"/>
  <c r="AZ212" i="1"/>
  <c r="AZ165" i="1"/>
  <c r="AZ214" i="1"/>
  <c r="AZ211" i="1"/>
  <c r="AZ196" i="1"/>
  <c r="AZ207" i="1"/>
  <c r="BA19" i="3"/>
  <c r="BA17" i="3"/>
  <c r="BA11" i="3"/>
  <c r="BA16" i="3"/>
  <c r="BA12" i="3"/>
  <c r="BS96" i="1"/>
  <c r="BC194" i="1"/>
  <c r="BC211" i="1"/>
  <c r="BC185" i="1"/>
  <c r="BC213" i="1"/>
  <c r="BC212" i="1"/>
  <c r="BC196" i="1"/>
  <c r="BC165" i="1"/>
  <c r="BC207" i="1"/>
  <c r="BC214" i="1"/>
  <c r="AT31" i="1"/>
  <c r="AT29" i="1"/>
  <c r="AT28" i="1"/>
  <c r="AT27" i="1"/>
  <c r="AT25" i="1"/>
  <c r="AT24" i="1"/>
  <c r="AT17" i="1"/>
  <c r="AT16" i="1"/>
  <c r="AT14" i="1"/>
  <c r="AT13" i="1"/>
  <c r="AT12" i="1"/>
  <c r="AT6" i="1"/>
  <c r="AT205" i="1"/>
  <c r="AT172" i="1"/>
  <c r="AT199" i="1"/>
  <c r="AT198" i="1"/>
  <c r="AT177" i="1"/>
  <c r="AV177" i="1"/>
  <c r="AL208" i="1"/>
  <c r="AB142" i="1"/>
  <c r="AB94" i="1"/>
  <c r="AB183" i="1"/>
  <c r="AB193" i="1"/>
  <c r="CB193" i="1" s="1"/>
  <c r="AB65" i="1"/>
  <c r="AB132" i="1"/>
  <c r="AB208" i="1"/>
  <c r="CB208" i="1" s="1"/>
  <c r="AB187" i="1"/>
  <c r="CB187" i="1" s="1"/>
  <c r="AD140" i="1"/>
  <c r="BR155" i="1"/>
  <c r="BN155" i="1"/>
  <c r="BJ155" i="1"/>
  <c r="BC205" i="1"/>
  <c r="BC204" i="1"/>
  <c r="M60" i="2"/>
  <c r="M16" i="2"/>
  <c r="M96" i="2"/>
  <c r="AL10" i="3"/>
  <c r="AL9" i="3"/>
  <c r="BJ97" i="1"/>
  <c r="AL205" i="1"/>
  <c r="AL172" i="1"/>
  <c r="AL204" i="1"/>
  <c r="AL198" i="1"/>
  <c r="AN195" i="1"/>
  <c r="BN121" i="1"/>
  <c r="AH210" i="1"/>
  <c r="AY7" i="3"/>
  <c r="BA14" i="1"/>
  <c r="BA209" i="1"/>
  <c r="BA206" i="1"/>
  <c r="BA205" i="1"/>
  <c r="BA172" i="1"/>
  <c r="BA183" i="1"/>
  <c r="BA70" i="1"/>
  <c r="BA69" i="1"/>
  <c r="BA68" i="1"/>
  <c r="BA66" i="1"/>
  <c r="BA64" i="1"/>
  <c r="BA62" i="1"/>
  <c r="BA58" i="1"/>
  <c r="BA57" i="1"/>
  <c r="BA56" i="1"/>
  <c r="BA53" i="1"/>
  <c r="BA52" i="1"/>
  <c r="BA51" i="1"/>
  <c r="BA50" i="1"/>
  <c r="BA49" i="1"/>
  <c r="BA46" i="1"/>
  <c r="BA45" i="1"/>
  <c r="BA42" i="1"/>
  <c r="BA41" i="1"/>
  <c r="BA36" i="1"/>
  <c r="BA35" i="1"/>
  <c r="BA33" i="1"/>
  <c r="BA31" i="1"/>
  <c r="BA30" i="1"/>
  <c r="BA27" i="1"/>
  <c r="BA26" i="1"/>
  <c r="BA23" i="1"/>
  <c r="BA21" i="1"/>
  <c r="BA19" i="1"/>
  <c r="BA18" i="1"/>
  <c r="BA17" i="1"/>
  <c r="BA16" i="1"/>
  <c r="BA15" i="1"/>
  <c r="BA13" i="1"/>
  <c r="BA12" i="1"/>
  <c r="BA11" i="1"/>
  <c r="BA8" i="1"/>
  <c r="BA10" i="1"/>
  <c r="BA7" i="1"/>
  <c r="BA6" i="1"/>
  <c r="BA190" i="1"/>
  <c r="BA210" i="1"/>
  <c r="BA204" i="1"/>
  <c r="BA202" i="1"/>
  <c r="BA200" i="1"/>
  <c r="BA199" i="1"/>
  <c r="BA198" i="1"/>
  <c r="BA177" i="1"/>
  <c r="BA195" i="1"/>
  <c r="M25" i="2"/>
  <c r="M77" i="2"/>
  <c r="D84" i="2"/>
  <c r="AJ14" i="3"/>
  <c r="AL14" i="3"/>
  <c r="BI124" i="1"/>
  <c r="BK19" i="1"/>
  <c r="BB6" i="1"/>
  <c r="BU124" i="1"/>
  <c r="BS124" i="1"/>
  <c r="BQ124" i="1"/>
  <c r="BO124" i="1"/>
  <c r="BM124" i="1"/>
  <c r="BK124" i="1"/>
  <c r="BB186" i="1"/>
  <c r="BB159" i="1"/>
  <c r="BB153" i="1"/>
  <c r="BB152" i="1"/>
  <c r="BB146" i="1"/>
  <c r="BB127" i="1"/>
  <c r="BB108" i="1"/>
  <c r="BB93" i="1"/>
  <c r="BB79" i="1"/>
  <c r="BB50" i="1"/>
  <c r="BB47" i="1"/>
  <c r="BB46" i="1"/>
  <c r="BB43" i="1"/>
  <c r="BB42" i="1"/>
  <c r="BB39" i="1"/>
  <c r="BB30" i="1"/>
  <c r="BB29" i="1"/>
  <c r="BB26" i="1"/>
  <c r="BB25" i="1"/>
  <c r="BB18" i="1"/>
  <c r="BB125" i="1"/>
  <c r="BB120" i="1"/>
  <c r="BB119" i="1"/>
  <c r="BB118" i="1"/>
  <c r="BB131" i="1"/>
  <c r="BB117" i="1"/>
  <c r="BB116" i="1"/>
  <c r="BB105" i="1"/>
  <c r="BB104" i="1"/>
  <c r="BB90" i="1"/>
  <c r="BB87" i="1"/>
  <c r="BB71" i="1"/>
  <c r="BB70" i="1"/>
  <c r="BB59" i="1"/>
  <c r="BB58" i="1"/>
  <c r="BU10" i="1"/>
  <c r="BS10" i="1"/>
  <c r="BQ10" i="1"/>
  <c r="BO10" i="1"/>
  <c r="BM10" i="1"/>
  <c r="BK10" i="1"/>
  <c r="BI10" i="1"/>
  <c r="BV121" i="1"/>
  <c r="BB208" i="1"/>
  <c r="BB7" i="1"/>
  <c r="BB9" i="1"/>
  <c r="BB10" i="1"/>
  <c r="BB11" i="1"/>
  <c r="BB13" i="1"/>
  <c r="BB14" i="1"/>
  <c r="BB15" i="1"/>
  <c r="BB17" i="1"/>
  <c r="BB19" i="1"/>
  <c r="BB20" i="1"/>
  <c r="BB21" i="1"/>
  <c r="BB22" i="1"/>
  <c r="BB23" i="1"/>
  <c r="BB24" i="1"/>
  <c r="BB27" i="1"/>
  <c r="BB28" i="1"/>
  <c r="BB31" i="1"/>
  <c r="BB32" i="1"/>
  <c r="BB33" i="1"/>
  <c r="BB34" i="1"/>
  <c r="BB35" i="1"/>
  <c r="BB38" i="1"/>
  <c r="BB40" i="1"/>
  <c r="BB41" i="1"/>
  <c r="BB44" i="1"/>
  <c r="BB45" i="1"/>
  <c r="BB48" i="1"/>
  <c r="BB49" i="1"/>
  <c r="BB51" i="1"/>
  <c r="BB53" i="1"/>
  <c r="BB54" i="1"/>
  <c r="BB57" i="1"/>
  <c r="BB60" i="1"/>
  <c r="BB69" i="1"/>
  <c r="BB72" i="1"/>
  <c r="BB73" i="1"/>
  <c r="BB74" i="1"/>
  <c r="BB78" i="1"/>
  <c r="BB80" i="1"/>
  <c r="BB82" i="1"/>
  <c r="BB83" i="1"/>
  <c r="BB84" i="1"/>
  <c r="BB85" i="1"/>
  <c r="BB86" i="1"/>
  <c r="BB88" i="1"/>
  <c r="BB89" i="1"/>
  <c r="BB91" i="1"/>
  <c r="BB97" i="1"/>
  <c r="BB94" i="1"/>
  <c r="BB103" i="1"/>
  <c r="BB112" i="1"/>
  <c r="BB107" i="1"/>
  <c r="BB109" i="1"/>
  <c r="BB111" i="1"/>
  <c r="BB113" i="1"/>
  <c r="BB114" i="1"/>
  <c r="BB121" i="1"/>
  <c r="BB123" i="1"/>
  <c r="BB124" i="1"/>
  <c r="BB126" i="1"/>
  <c r="BB128" i="1"/>
  <c r="BB130" i="1"/>
  <c r="BB132" i="1"/>
  <c r="BB135" i="1"/>
  <c r="BB136" i="1"/>
  <c r="BB139" i="1"/>
  <c r="BB115" i="1"/>
  <c r="BB140" i="1"/>
  <c r="BB141" i="1"/>
  <c r="BB145" i="1"/>
  <c r="BB147" i="1"/>
  <c r="BB148" i="1"/>
  <c r="BB149" i="1"/>
  <c r="BB151" i="1"/>
  <c r="BB154" i="1"/>
  <c r="BB155" i="1"/>
  <c r="BB156" i="1"/>
  <c r="BB158" i="1"/>
  <c r="BB160" i="1"/>
  <c r="BB161" i="1"/>
  <c r="BB162" i="1"/>
  <c r="BB163" i="1"/>
  <c r="BB168" i="1"/>
  <c r="BB169" i="1"/>
  <c r="BB142" i="1"/>
  <c r="BV38" i="1"/>
  <c r="BT38" i="1"/>
  <c r="BR38" i="1"/>
  <c r="BP38" i="1"/>
  <c r="BN38" i="1"/>
  <c r="BL38" i="1"/>
  <c r="BJ38" i="1"/>
  <c r="BB189" i="1"/>
  <c r="BB188" i="1"/>
  <c r="BB187" i="1"/>
  <c r="BB184" i="1"/>
  <c r="BB181" i="1"/>
  <c r="BB180" i="1"/>
  <c r="BB179" i="1"/>
  <c r="BB167" i="1"/>
  <c r="BB178" i="1"/>
  <c r="BB203" i="1"/>
  <c r="BB191" i="1"/>
  <c r="BB143" i="1"/>
  <c r="BB138" i="1"/>
  <c r="BB173" i="1"/>
  <c r="BB137" i="1"/>
  <c r="BB134" i="1"/>
  <c r="BB133" i="1"/>
  <c r="BB129" i="1"/>
  <c r="BB122" i="1"/>
  <c r="BB110" i="1"/>
  <c r="BB106" i="1"/>
  <c r="BB102" i="1"/>
  <c r="BB101" i="1"/>
  <c r="BB100" i="1"/>
  <c r="BB99" i="1"/>
  <c r="BB98" i="1"/>
  <c r="BB96" i="1"/>
  <c r="BB95" i="1"/>
  <c r="BB92" i="1"/>
  <c r="BB81" i="1"/>
  <c r="BB77" i="1"/>
  <c r="BB76" i="1"/>
  <c r="BB75" i="1"/>
  <c r="BB68" i="1"/>
  <c r="BB67" i="1"/>
  <c r="BB66" i="1"/>
  <c r="BB65" i="1"/>
  <c r="BB64" i="1"/>
  <c r="BB63" i="1"/>
  <c r="BB62" i="1"/>
  <c r="BB61" i="1"/>
  <c r="BB56" i="1"/>
  <c r="BB55" i="1"/>
  <c r="BB52" i="1"/>
  <c r="BB37" i="1"/>
  <c r="BB36" i="1"/>
  <c r="BB16" i="1"/>
  <c r="BB8" i="1"/>
  <c r="BB190" i="1"/>
  <c r="BB210" i="1"/>
  <c r="BB172" i="1"/>
  <c r="BB204" i="1"/>
  <c r="BB205" i="1"/>
  <c r="BB202" i="1"/>
  <c r="BB183" i="1"/>
  <c r="BB200" i="1"/>
  <c r="BB198" i="1"/>
  <c r="BB177" i="1"/>
  <c r="BB195" i="1"/>
  <c r="M11" i="2"/>
  <c r="M100" i="2"/>
  <c r="D77" i="2"/>
  <c r="AF9" i="3"/>
  <c r="G5" i="3"/>
  <c r="AF10" i="3"/>
  <c r="EK10" i="3" s="1"/>
  <c r="AE17" i="3"/>
  <c r="AF11" i="3"/>
  <c r="AE15" i="3"/>
  <c r="AK5" i="3"/>
  <c r="AM22" i="3"/>
  <c r="AM21" i="3"/>
  <c r="AK19" i="3"/>
  <c r="AM19" i="3"/>
  <c r="AK17" i="3"/>
  <c r="AM17" i="3"/>
  <c r="AK15" i="3"/>
  <c r="AM15" i="3"/>
  <c r="AK11" i="3"/>
  <c r="AK9" i="3"/>
  <c r="AM9" i="3"/>
  <c r="BJ104" i="1"/>
  <c r="BL88" i="1"/>
  <c r="AL201" i="1"/>
  <c r="AH47" i="1"/>
  <c r="BU47" i="1"/>
  <c r="BS47" i="1"/>
  <c r="BQ47" i="1"/>
  <c r="BO47" i="1"/>
  <c r="BM47" i="1"/>
  <c r="BK47" i="1"/>
  <c r="BU96" i="1"/>
  <c r="BQ96" i="1"/>
  <c r="BM96" i="1"/>
  <c r="AY14" i="1"/>
  <c r="AY189" i="1"/>
  <c r="AY186" i="1"/>
  <c r="AY184" i="1"/>
  <c r="AY150" i="1"/>
  <c r="AY181" i="1"/>
  <c r="AY144" i="1"/>
  <c r="AY179" i="1"/>
  <c r="AY175" i="1"/>
  <c r="AY174" i="1"/>
  <c r="AY169" i="1"/>
  <c r="AY166" i="1"/>
  <c r="AY163" i="1"/>
  <c r="AY191" i="1"/>
  <c r="AY160" i="1"/>
  <c r="AY159" i="1"/>
  <c r="AY158" i="1"/>
  <c r="AY153" i="1"/>
  <c r="AY151" i="1"/>
  <c r="AY146" i="1"/>
  <c r="AY145" i="1"/>
  <c r="AY143" i="1"/>
  <c r="AY141" i="1"/>
  <c r="AY138" i="1"/>
  <c r="AY136" i="1"/>
  <c r="AY134" i="1"/>
  <c r="AY132" i="1"/>
  <c r="AY125" i="1"/>
  <c r="AY130" i="1"/>
  <c r="AY129" i="1"/>
  <c r="AY128" i="1"/>
  <c r="AY127" i="1"/>
  <c r="AY126" i="1"/>
  <c r="AY122" i="1"/>
  <c r="AY121" i="1"/>
  <c r="AY120" i="1"/>
  <c r="AY114" i="1"/>
  <c r="AY110" i="1"/>
  <c r="AY109" i="1"/>
  <c r="AY108" i="1"/>
  <c r="AY107" i="1"/>
  <c r="AY106" i="1"/>
  <c r="AY112" i="1"/>
  <c r="AY105" i="1"/>
  <c r="AY103" i="1"/>
  <c r="AY102" i="1"/>
  <c r="AY94" i="1"/>
  <c r="AY93" i="1"/>
  <c r="AY97" i="1"/>
  <c r="AY92" i="1"/>
  <c r="AY91" i="1"/>
  <c r="AY90" i="1"/>
  <c r="AY89" i="1"/>
  <c r="AY87" i="1"/>
  <c r="AY86" i="1"/>
  <c r="AY81" i="1"/>
  <c r="AY80" i="1"/>
  <c r="AY79" i="1"/>
  <c r="AY78" i="1"/>
  <c r="AY77" i="1"/>
  <c r="AY74" i="1"/>
  <c r="AY71" i="1"/>
  <c r="AY69" i="1"/>
  <c r="AY68" i="1"/>
  <c r="AY60" i="1"/>
  <c r="AY59" i="1"/>
  <c r="AY57" i="1"/>
  <c r="AY56" i="1"/>
  <c r="AY54" i="1"/>
  <c r="AY52" i="1"/>
  <c r="AY51" i="1"/>
  <c r="AY50" i="1"/>
  <c r="AY49" i="1"/>
  <c r="AY47" i="1"/>
  <c r="AY45" i="1"/>
  <c r="AY43" i="1"/>
  <c r="AY41" i="1"/>
  <c r="AY36" i="1"/>
  <c r="AY35" i="1"/>
  <c r="AY33" i="1"/>
  <c r="AY39" i="1"/>
  <c r="AY38" i="1"/>
  <c r="AY37" i="1"/>
  <c r="AY34" i="1"/>
  <c r="AY31" i="1"/>
  <c r="AY30" i="1"/>
  <c r="AY27" i="1"/>
  <c r="AY26" i="1"/>
  <c r="AY23" i="1"/>
  <c r="BV141" i="1"/>
  <c r="BT141" i="1"/>
  <c r="BR141" i="1"/>
  <c r="BP141" i="1"/>
  <c r="BN141" i="1"/>
  <c r="BL141" i="1"/>
  <c r="BJ141" i="1"/>
  <c r="BT88" i="1"/>
  <c r="BP88" i="1"/>
  <c r="BV164" i="1"/>
  <c r="BT164" i="1"/>
  <c r="BR164" i="1"/>
  <c r="BP164" i="1"/>
  <c r="BN164" i="1"/>
  <c r="BL164" i="1"/>
  <c r="BJ164" i="1"/>
  <c r="AY32" i="1"/>
  <c r="AY29" i="1"/>
  <c r="AY28" i="1"/>
  <c r="AY25" i="1"/>
  <c r="AY24" i="1"/>
  <c r="AY21" i="1"/>
  <c r="AY22" i="1"/>
  <c r="AY20" i="1"/>
  <c r="AY18" i="1"/>
  <c r="AY17" i="1"/>
  <c r="AY16" i="1"/>
  <c r="AY15" i="1"/>
  <c r="AY13" i="1"/>
  <c r="AY12" i="1"/>
  <c r="AY205" i="1"/>
  <c r="AY199" i="1"/>
  <c r="AY198" i="1"/>
  <c r="BL104" i="1"/>
  <c r="BI113" i="1"/>
  <c r="AY177" i="1"/>
  <c r="AF8" i="3"/>
  <c r="AW14" i="3"/>
  <c r="AW11" i="3"/>
  <c r="AW10" i="3"/>
  <c r="AW5" i="3"/>
  <c r="AW22" i="3"/>
  <c r="AW20" i="3"/>
  <c r="AW19" i="3"/>
  <c r="AW18" i="3"/>
  <c r="AW17" i="3"/>
  <c r="AW16" i="3"/>
  <c r="AW15" i="3"/>
  <c r="AW8" i="3"/>
  <c r="AW12" i="3"/>
  <c r="AW9" i="3"/>
  <c r="AW7" i="3"/>
  <c r="D11" i="2"/>
  <c r="D28" i="2"/>
  <c r="D104" i="2"/>
  <c r="M28" i="2"/>
  <c r="M56" i="2"/>
  <c r="M105" i="2"/>
  <c r="M98" i="2"/>
  <c r="D12" i="2"/>
  <c r="D49" i="2"/>
  <c r="D14" i="2"/>
  <c r="M48" i="2"/>
  <c r="M85" i="2"/>
  <c r="M40" i="2"/>
  <c r="M20" i="2"/>
  <c r="M87" i="2"/>
  <c r="M73" i="2"/>
  <c r="M70" i="2"/>
  <c r="D35" i="2"/>
  <c r="D55" i="2"/>
  <c r="M33" i="2"/>
  <c r="D69" i="2"/>
  <c r="D58" i="2"/>
  <c r="D46" i="2"/>
  <c r="D27" i="2"/>
  <c r="AF14" i="3"/>
  <c r="EK14" i="3" s="1"/>
  <c r="G24" i="3"/>
  <c r="G6" i="3"/>
  <c r="AE16" i="3"/>
  <c r="AF7" i="3"/>
  <c r="G10" i="3"/>
  <c r="AE9" i="3"/>
  <c r="AL12" i="3"/>
  <c r="BJ113" i="1"/>
  <c r="BI201" i="1"/>
  <c r="BM150" i="1"/>
  <c r="AH209" i="1"/>
  <c r="BT117" i="1"/>
  <c r="BP117" i="1"/>
  <c r="BR111" i="1"/>
  <c r="BN111" i="1"/>
  <c r="AH19" i="1"/>
  <c r="BS19" i="1"/>
  <c r="BO19" i="1"/>
  <c r="AX5" i="1"/>
  <c r="AX188" i="1"/>
  <c r="AX184" i="1"/>
  <c r="AX178" i="1"/>
  <c r="AX160" i="1"/>
  <c r="AX155" i="1"/>
  <c r="AX145" i="1"/>
  <c r="AX115" i="1"/>
  <c r="AX130" i="1"/>
  <c r="AX117" i="1"/>
  <c r="AX108" i="1"/>
  <c r="AX98" i="1"/>
  <c r="AX97" i="1"/>
  <c r="AX82" i="1"/>
  <c r="AX81" i="1"/>
  <c r="AX65" i="1"/>
  <c r="AX208" i="1"/>
  <c r="AX193" i="1"/>
  <c r="AX9" i="1"/>
  <c r="AX18" i="1"/>
  <c r="AX19" i="1"/>
  <c r="AX20" i="1"/>
  <c r="AX21" i="1"/>
  <c r="AX22" i="1"/>
  <c r="AX23" i="1"/>
  <c r="AX24" i="1"/>
  <c r="AX27" i="1"/>
  <c r="AX28" i="1"/>
  <c r="AX31" i="1"/>
  <c r="AX32" i="1"/>
  <c r="AX33" i="1"/>
  <c r="AX34" i="1"/>
  <c r="AX35" i="1"/>
  <c r="AX39" i="1"/>
  <c r="AX40" i="1"/>
  <c r="AX41" i="1"/>
  <c r="AX42" i="1"/>
  <c r="AX43" i="1"/>
  <c r="AX44" i="1"/>
  <c r="AX45" i="1"/>
  <c r="AX46" i="1"/>
  <c r="AX47" i="1"/>
  <c r="AX48" i="1"/>
  <c r="AX49" i="1"/>
  <c r="AX57" i="1"/>
  <c r="AX58" i="1"/>
  <c r="AX59" i="1"/>
  <c r="AX63" i="1"/>
  <c r="AX67" i="1"/>
  <c r="AX68" i="1"/>
  <c r="AX73" i="1"/>
  <c r="AX74" i="1"/>
  <c r="AX75" i="1"/>
  <c r="AX79" i="1"/>
  <c r="AX84" i="1"/>
  <c r="AX91" i="1"/>
  <c r="AX94" i="1"/>
  <c r="AX95" i="1"/>
  <c r="AX100" i="1"/>
  <c r="AX106" i="1"/>
  <c r="AX110" i="1"/>
  <c r="AX111" i="1"/>
  <c r="AX118" i="1"/>
  <c r="AX122" i="1"/>
  <c r="AX123" i="1"/>
  <c r="AX128" i="1"/>
  <c r="AX132" i="1"/>
  <c r="AX133" i="1"/>
  <c r="AX134" i="1"/>
  <c r="AX135" i="1"/>
  <c r="AX136" i="1"/>
  <c r="AX137" i="1"/>
  <c r="AX140" i="1"/>
  <c r="AX143" i="1"/>
  <c r="AX146" i="1"/>
  <c r="AX149" i="1"/>
  <c r="AX151" i="1"/>
  <c r="AX152" i="1"/>
  <c r="AX153" i="1"/>
  <c r="AX154" i="1"/>
  <c r="AX156" i="1"/>
  <c r="AX159" i="1"/>
  <c r="AX191" i="1"/>
  <c r="AX162" i="1"/>
  <c r="AX163" i="1"/>
  <c r="AX164" i="1"/>
  <c r="AX166" i="1"/>
  <c r="AX168" i="1"/>
  <c r="AX169" i="1"/>
  <c r="AX171" i="1"/>
  <c r="AX174" i="1"/>
  <c r="AX142" i="1"/>
  <c r="AX175" i="1"/>
  <c r="AX203" i="1"/>
  <c r="AX167" i="1"/>
  <c r="AX144" i="1"/>
  <c r="AX180" i="1"/>
  <c r="AX181" i="1"/>
  <c r="AX182" i="1"/>
  <c r="AX150" i="1"/>
  <c r="AX186" i="1"/>
  <c r="AX187" i="1"/>
  <c r="AX139" i="1"/>
  <c r="AX138" i="1"/>
  <c r="AX173" i="1"/>
  <c r="AX125" i="1"/>
  <c r="AX129" i="1"/>
  <c r="AX127" i="1"/>
  <c r="AX124" i="1"/>
  <c r="AX121" i="1"/>
  <c r="AX119" i="1"/>
  <c r="AX131" i="1"/>
  <c r="AX116" i="1"/>
  <c r="AX114" i="1"/>
  <c r="AX113" i="1"/>
  <c r="AX109" i="1"/>
  <c r="AX107" i="1"/>
  <c r="AX112" i="1"/>
  <c r="AX104" i="1"/>
  <c r="AX103" i="1"/>
  <c r="AX101" i="1"/>
  <c r="AX99" i="1"/>
  <c r="AX96" i="1"/>
  <c r="AX93" i="1"/>
  <c r="AX92" i="1"/>
  <c r="AX90" i="1"/>
  <c r="AX88" i="1"/>
  <c r="AX87" i="1"/>
  <c r="AX85" i="1"/>
  <c r="AX83" i="1"/>
  <c r="AX80" i="1"/>
  <c r="AX78" i="1"/>
  <c r="AX76" i="1"/>
  <c r="AX72" i="1"/>
  <c r="AX71" i="1"/>
  <c r="AX70" i="1"/>
  <c r="AX69" i="1"/>
  <c r="AX66" i="1"/>
  <c r="AX64" i="1"/>
  <c r="AX62" i="1"/>
  <c r="AX60" i="1"/>
  <c r="AX56" i="1"/>
  <c r="AX55" i="1"/>
  <c r="AX54" i="1"/>
  <c r="AX53" i="1"/>
  <c r="AX52" i="1"/>
  <c r="AX50" i="1"/>
  <c r="AX38" i="1"/>
  <c r="AX36" i="1"/>
  <c r="AX30" i="1"/>
  <c r="AX29" i="1"/>
  <c r="AX26" i="1"/>
  <c r="AX25" i="1"/>
  <c r="AX17" i="1"/>
  <c r="AX14" i="1"/>
  <c r="AX13" i="1"/>
  <c r="AX11" i="1"/>
  <c r="AX8" i="1"/>
  <c r="AX10" i="1"/>
  <c r="AX7" i="1"/>
  <c r="AX6" i="1"/>
  <c r="AX157" i="1"/>
  <c r="AX192" i="1"/>
  <c r="AX190" i="1"/>
  <c r="AX204" i="1"/>
  <c r="AX209" i="1"/>
  <c r="AX183" i="1"/>
  <c r="AX198" i="1"/>
  <c r="AX177" i="1"/>
  <c r="AX206" i="1"/>
  <c r="AX202" i="1"/>
  <c r="AX200" i="1"/>
  <c r="AX199" i="1"/>
  <c r="AX195" i="1"/>
  <c r="BI181" i="1"/>
  <c r="BJ123" i="1"/>
  <c r="G8" i="3"/>
  <c r="AD167" i="1"/>
  <c r="AH208" i="1"/>
  <c r="AZ183" i="1"/>
  <c r="AZ199" i="1"/>
  <c r="AZ198" i="1"/>
  <c r="M81" i="2"/>
  <c r="M15" i="2"/>
  <c r="M86" i="2"/>
  <c r="M72" i="2"/>
  <c r="M101" i="2"/>
  <c r="M68" i="2"/>
  <c r="M94" i="2"/>
  <c r="D60" i="2"/>
  <c r="D38" i="2"/>
  <c r="D56" i="2"/>
  <c r="D116" i="2"/>
  <c r="D71" i="2"/>
  <c r="D51" i="2"/>
  <c r="D95" i="2"/>
  <c r="D94" i="2"/>
  <c r="D26" i="2"/>
  <c r="M93" i="2"/>
  <c r="D17" i="2"/>
  <c r="G21" i="3"/>
  <c r="G13" i="3"/>
  <c r="AF13" i="3"/>
  <c r="AJ5" i="3"/>
  <c r="AL5" i="3"/>
  <c r="AJ22" i="3"/>
  <c r="AL22" i="3"/>
  <c r="AJ21" i="3"/>
  <c r="AL21" i="3"/>
  <c r="AJ11" i="3"/>
  <c r="AL11" i="3"/>
  <c r="AJ12" i="3"/>
  <c r="AJ10" i="3"/>
  <c r="AL8" i="3"/>
  <c r="AL7" i="3"/>
  <c r="BJ96" i="1"/>
  <c r="BI111" i="1"/>
  <c r="AC49" i="1"/>
  <c r="AH206" i="1"/>
  <c r="BJ138" i="1"/>
  <c r="BI193" i="1"/>
  <c r="BI155" i="1"/>
  <c r="AU12" i="3"/>
  <c r="AU10" i="3"/>
  <c r="BT96" i="1"/>
  <c r="BR96" i="1"/>
  <c r="BP96" i="1"/>
  <c r="BN96" i="1"/>
  <c r="BL96" i="1"/>
  <c r="AW182" i="1"/>
  <c r="AW15" i="1"/>
  <c r="AW14" i="1"/>
  <c r="BU111" i="1"/>
  <c r="BS111" i="1"/>
  <c r="BQ111" i="1"/>
  <c r="BO111" i="1"/>
  <c r="BM111" i="1"/>
  <c r="BK111" i="1"/>
  <c r="AW168" i="1"/>
  <c r="AW73" i="1"/>
  <c r="AW72" i="1"/>
  <c r="AW57" i="1"/>
  <c r="AW56" i="1"/>
  <c r="AW45" i="1"/>
  <c r="AH37" i="1"/>
  <c r="BV37" i="1"/>
  <c r="BT37" i="1"/>
  <c r="BR37" i="1"/>
  <c r="BP37" i="1"/>
  <c r="BN37" i="1"/>
  <c r="BL37" i="1"/>
  <c r="BJ37" i="1"/>
  <c r="AW175" i="1"/>
  <c r="AW162" i="1"/>
  <c r="AW161" i="1"/>
  <c r="AW191" i="1"/>
  <c r="AW160" i="1"/>
  <c r="AW159" i="1"/>
  <c r="AW158" i="1"/>
  <c r="AW156" i="1"/>
  <c r="AW155" i="1"/>
  <c r="AW154" i="1"/>
  <c r="AW134" i="1"/>
  <c r="AW52" i="1"/>
  <c r="AW51" i="1"/>
  <c r="AW50" i="1"/>
  <c r="AW49" i="1"/>
  <c r="AW33" i="1"/>
  <c r="AW189" i="1"/>
  <c r="AW188" i="1"/>
  <c r="AW187" i="1"/>
  <c r="AW180" i="1"/>
  <c r="AW174" i="1"/>
  <c r="AW164" i="1"/>
  <c r="AW152" i="1"/>
  <c r="AW147" i="1"/>
  <c r="AW146" i="1"/>
  <c r="AW145" i="1"/>
  <c r="AW143" i="1"/>
  <c r="AW141" i="1"/>
  <c r="AW140" i="1"/>
  <c r="AW115" i="1"/>
  <c r="AW139" i="1"/>
  <c r="AW136" i="1"/>
  <c r="AW132" i="1"/>
  <c r="AW125" i="1"/>
  <c r="AW130" i="1"/>
  <c r="AW129" i="1"/>
  <c r="AW128" i="1"/>
  <c r="AW127" i="1"/>
  <c r="AW126" i="1"/>
  <c r="AW124" i="1"/>
  <c r="AW123" i="1"/>
  <c r="AW114" i="1"/>
  <c r="AW110" i="1"/>
  <c r="AW109" i="1"/>
  <c r="AW108" i="1"/>
  <c r="AW107" i="1"/>
  <c r="AW106" i="1"/>
  <c r="AW112" i="1"/>
  <c r="AW105" i="1"/>
  <c r="AW104" i="1"/>
  <c r="AW94" i="1"/>
  <c r="AW93" i="1"/>
  <c r="AW97" i="1"/>
  <c r="AW92" i="1"/>
  <c r="AW91" i="1"/>
  <c r="AW90" i="1"/>
  <c r="AW89" i="1"/>
  <c r="AW88" i="1"/>
  <c r="AW81" i="1"/>
  <c r="AW80" i="1"/>
  <c r="AW79" i="1"/>
  <c r="AW78" i="1"/>
  <c r="AW77" i="1"/>
  <c r="AW76" i="1"/>
  <c r="AW75" i="1"/>
  <c r="AW70" i="1"/>
  <c r="AW67" i="1"/>
  <c r="AW66" i="1"/>
  <c r="AW65" i="1"/>
  <c r="AW64" i="1"/>
  <c r="AW63" i="1"/>
  <c r="AW62" i="1"/>
  <c r="AW61" i="1"/>
  <c r="AW60" i="1"/>
  <c r="AW59" i="1"/>
  <c r="AW54" i="1"/>
  <c r="AW47" i="1"/>
  <c r="AW41" i="1"/>
  <c r="AW21" i="1"/>
  <c r="AW43" i="1"/>
  <c r="AW39" i="1"/>
  <c r="AW38" i="1"/>
  <c r="AW37" i="1"/>
  <c r="AW36" i="1"/>
  <c r="AW35" i="1"/>
  <c r="AW31" i="1"/>
  <c r="AW30" i="1"/>
  <c r="AW27" i="1"/>
  <c r="AW26" i="1"/>
  <c r="AW23" i="1"/>
  <c r="AW19" i="1"/>
  <c r="BU15" i="1"/>
  <c r="BS15" i="1"/>
  <c r="BQ15" i="1"/>
  <c r="BO15" i="1"/>
  <c r="BM15" i="1"/>
  <c r="BK15" i="1"/>
  <c r="BI15" i="1"/>
  <c r="AD27" i="1"/>
  <c r="AW5" i="1"/>
  <c r="AW186" i="1"/>
  <c r="AW184" i="1"/>
  <c r="AW150" i="1"/>
  <c r="AW181" i="1"/>
  <c r="AW144" i="1"/>
  <c r="AW179" i="1"/>
  <c r="AW167" i="1"/>
  <c r="AW178" i="1"/>
  <c r="AW203" i="1"/>
  <c r="AW142" i="1"/>
  <c r="AW171" i="1"/>
  <c r="AW170" i="1"/>
  <c r="AW169" i="1"/>
  <c r="AW166" i="1"/>
  <c r="AW163" i="1"/>
  <c r="AW153" i="1"/>
  <c r="AW151" i="1"/>
  <c r="AW148" i="1"/>
  <c r="AW138" i="1"/>
  <c r="AW137" i="1"/>
  <c r="AW135" i="1"/>
  <c r="AW133" i="1"/>
  <c r="AW122" i="1"/>
  <c r="AW121" i="1"/>
  <c r="AW120" i="1"/>
  <c r="AW119" i="1"/>
  <c r="AW118" i="1"/>
  <c r="AW131" i="1"/>
  <c r="AW117" i="1"/>
  <c r="AW116" i="1"/>
  <c r="AW113" i="1"/>
  <c r="AW111" i="1"/>
  <c r="AW103" i="1"/>
  <c r="AW102" i="1"/>
  <c r="AW101" i="1"/>
  <c r="AW100" i="1"/>
  <c r="AW99" i="1"/>
  <c r="AW98" i="1"/>
  <c r="AW96" i="1"/>
  <c r="AW95" i="1"/>
  <c r="AW87" i="1"/>
  <c r="AW86" i="1"/>
  <c r="AW85" i="1"/>
  <c r="AW84" i="1"/>
  <c r="AW83" i="1"/>
  <c r="AW82" i="1"/>
  <c r="AW74" i="1"/>
  <c r="AW71" i="1"/>
  <c r="AW69" i="1"/>
  <c r="AW68" i="1"/>
  <c r="AW58" i="1"/>
  <c r="AW55" i="1"/>
  <c r="AW53" i="1"/>
  <c r="AW48" i="1"/>
  <c r="AW46" i="1"/>
  <c r="AW44" i="1"/>
  <c r="AW42" i="1"/>
  <c r="AW40" i="1"/>
  <c r="AW34" i="1"/>
  <c r="AW32" i="1"/>
  <c r="AW29" i="1"/>
  <c r="AW28" i="1"/>
  <c r="AW25" i="1"/>
  <c r="AW24" i="1"/>
  <c r="AW22" i="1"/>
  <c r="AW20" i="1"/>
  <c r="AW18" i="1"/>
  <c r="AW17" i="1"/>
  <c r="AW16" i="1"/>
  <c r="AW13" i="1"/>
  <c r="AW12" i="1"/>
  <c r="AW205" i="1"/>
  <c r="AW199" i="1"/>
  <c r="AW198" i="1"/>
  <c r="D97" i="2"/>
  <c r="M75" i="2"/>
  <c r="M61" i="2"/>
  <c r="M92" i="2"/>
  <c r="M65" i="2"/>
  <c r="M67" i="2"/>
  <c r="M5" i="2"/>
  <c r="M19" i="2"/>
  <c r="M63" i="2"/>
  <c r="M52" i="2"/>
  <c r="D21" i="2"/>
  <c r="D83" i="2"/>
  <c r="D74" i="2"/>
  <c r="D24" i="2"/>
  <c r="M50" i="2"/>
  <c r="M17" i="2"/>
  <c r="M49" i="2"/>
  <c r="M9" i="2"/>
  <c r="M24" i="2"/>
  <c r="M47" i="2"/>
  <c r="M57" i="2"/>
  <c r="D73" i="2"/>
  <c r="D15" i="2"/>
  <c r="D89" i="2"/>
  <c r="D50" i="2"/>
  <c r="D79" i="2"/>
  <c r="D80" i="2"/>
  <c r="D112" i="2"/>
  <c r="M58" i="2"/>
  <c r="D115" i="2"/>
  <c r="D109" i="2"/>
  <c r="D18" i="2"/>
  <c r="M99" i="2"/>
  <c r="D61" i="2"/>
  <c r="D9" i="2"/>
  <c r="M97" i="2"/>
  <c r="M23" i="2"/>
  <c r="M12" i="2"/>
  <c r="M108" i="2"/>
  <c r="M31" i="2"/>
  <c r="M90" i="2"/>
  <c r="M27" i="2"/>
  <c r="M66" i="2"/>
  <c r="D66" i="2"/>
  <c r="M42" i="2"/>
  <c r="D72" i="2"/>
  <c r="D85" i="2"/>
  <c r="D52" i="2"/>
  <c r="D43" i="2"/>
  <c r="D102" i="2"/>
  <c r="D88" i="2"/>
  <c r="D86" i="2"/>
  <c r="D105" i="2"/>
  <c r="M10" i="2"/>
  <c r="M6" i="2"/>
  <c r="D67" i="2"/>
  <c r="D40" i="2"/>
  <c r="D108" i="2"/>
  <c r="D23" i="2"/>
  <c r="D7" i="2"/>
  <c r="M41" i="2"/>
  <c r="D41" i="2"/>
  <c r="D10" i="2"/>
  <c r="D36" i="2"/>
  <c r="D16" i="2"/>
  <c r="D39" i="2"/>
  <c r="D47" i="2"/>
  <c r="D75" i="2"/>
  <c r="D53" i="2"/>
  <c r="D20" i="2"/>
  <c r="D59" i="2"/>
  <c r="D30" i="2"/>
  <c r="D81" i="2"/>
  <c r="D48" i="2"/>
  <c r="D98" i="2"/>
  <c r="D6" i="2"/>
  <c r="D63" i="2"/>
  <c r="D44" i="2"/>
  <c r="D110" i="2"/>
  <c r="D78" i="2"/>
  <c r="D25" i="2"/>
  <c r="DU120" i="2" s="1"/>
  <c r="A120" i="2" s="1"/>
  <c r="D54" i="2"/>
  <c r="D31" i="2"/>
  <c r="D42" i="2"/>
  <c r="D101" i="2"/>
  <c r="D90" i="2"/>
  <c r="D100" i="2"/>
  <c r="D57" i="2"/>
  <c r="D91" i="2"/>
  <c r="AD60" i="1"/>
  <c r="BT104" i="1"/>
  <c r="BP104" i="1"/>
  <c r="BU113" i="1"/>
  <c r="BS113" i="1"/>
  <c r="BQ113" i="1"/>
  <c r="BO113" i="1"/>
  <c r="BM113" i="1"/>
  <c r="BK113" i="1"/>
  <c r="BS127" i="1"/>
  <c r="BO127" i="1"/>
  <c r="BK127" i="1"/>
  <c r="BU123" i="1"/>
  <c r="BS123" i="1"/>
  <c r="BQ123" i="1"/>
  <c r="BO123" i="1"/>
  <c r="BM123" i="1"/>
  <c r="BT138" i="1"/>
  <c r="BR138" i="1"/>
  <c r="BP138" i="1"/>
  <c r="BN138" i="1"/>
  <c r="BL138" i="1"/>
  <c r="BU155" i="1"/>
  <c r="BS155" i="1"/>
  <c r="BQ155" i="1"/>
  <c r="BO155" i="1"/>
  <c r="BM155" i="1"/>
  <c r="BK155" i="1"/>
  <c r="AC65" i="1"/>
  <c r="BI198" i="1"/>
  <c r="AL200" i="1"/>
  <c r="AL199" i="1"/>
  <c r="AN198" i="1"/>
  <c r="AL195" i="1"/>
  <c r="AT195" i="1"/>
  <c r="AT194" i="1"/>
  <c r="AN201" i="1"/>
  <c r="BI182" i="1"/>
  <c r="AV141" i="1"/>
  <c r="AV167" i="1"/>
  <c r="AV159" i="1"/>
  <c r="AV127" i="1"/>
  <c r="AV119" i="1"/>
  <c r="AV65" i="1"/>
  <c r="BJ120" i="1"/>
  <c r="AV187" i="1"/>
  <c r="AV186" i="1"/>
  <c r="AV169" i="1"/>
  <c r="AV168" i="1"/>
  <c r="AV166" i="1"/>
  <c r="AV164" i="1"/>
  <c r="AV163" i="1"/>
  <c r="AV162" i="1"/>
  <c r="AV154" i="1"/>
  <c r="AV153" i="1"/>
  <c r="AV152" i="1"/>
  <c r="AV151" i="1"/>
  <c r="AV149" i="1"/>
  <c r="AV148" i="1"/>
  <c r="AV147" i="1"/>
  <c r="AV125" i="1"/>
  <c r="AV116" i="1"/>
  <c r="AV114" i="1"/>
  <c r="AV113" i="1"/>
  <c r="AV108" i="1"/>
  <c r="AV98" i="1"/>
  <c r="AV97" i="1"/>
  <c r="AV82" i="1"/>
  <c r="AV81" i="1"/>
  <c r="AV51" i="1"/>
  <c r="BU46" i="1"/>
  <c r="BS46" i="1"/>
  <c r="BQ46" i="1"/>
  <c r="BO46" i="1"/>
  <c r="BM46" i="1"/>
  <c r="BK46" i="1"/>
  <c r="BI46" i="1"/>
  <c r="AV189" i="1"/>
  <c r="AV150" i="1"/>
  <c r="AV182" i="1"/>
  <c r="AV181" i="1"/>
  <c r="AV180" i="1"/>
  <c r="AV144" i="1"/>
  <c r="AV203" i="1"/>
  <c r="AV175" i="1"/>
  <c r="AV142" i="1"/>
  <c r="AV174" i="1"/>
  <c r="AV171" i="1"/>
  <c r="AV191" i="1"/>
  <c r="AV156" i="1"/>
  <c r="AV145" i="1"/>
  <c r="AV115" i="1"/>
  <c r="AV129" i="1"/>
  <c r="AV124" i="1"/>
  <c r="AV121" i="1"/>
  <c r="AV131" i="1"/>
  <c r="AV105" i="1"/>
  <c r="AV102" i="1"/>
  <c r="AV89" i="1"/>
  <c r="AV86" i="1"/>
  <c r="AV77" i="1"/>
  <c r="AV61" i="1"/>
  <c r="AV37" i="1"/>
  <c r="AV16" i="1"/>
  <c r="AV15" i="1"/>
  <c r="AV12" i="1"/>
  <c r="AV11" i="1"/>
  <c r="BV19" i="1"/>
  <c r="BT19" i="1"/>
  <c r="BR19" i="1"/>
  <c r="BP19" i="1"/>
  <c r="BN19" i="1"/>
  <c r="BL19" i="1"/>
  <c r="BJ19" i="1"/>
  <c r="AV5" i="1"/>
  <c r="AV188" i="1"/>
  <c r="AV184" i="1"/>
  <c r="AV179" i="1"/>
  <c r="AV178" i="1"/>
  <c r="AV170" i="1"/>
  <c r="AV161" i="1"/>
  <c r="AV160" i="1"/>
  <c r="AV158" i="1"/>
  <c r="AV155" i="1"/>
  <c r="AV146" i="1"/>
  <c r="AV143" i="1"/>
  <c r="AV140" i="1"/>
  <c r="AV139" i="1"/>
  <c r="AV138" i="1"/>
  <c r="AV173" i="1"/>
  <c r="AV137" i="1"/>
  <c r="AV136" i="1"/>
  <c r="AV135" i="1"/>
  <c r="AV134" i="1"/>
  <c r="AV133" i="1"/>
  <c r="AV132" i="1"/>
  <c r="AV130" i="1"/>
  <c r="AV128" i="1"/>
  <c r="AV126" i="1"/>
  <c r="AV123" i="1"/>
  <c r="AV122" i="1"/>
  <c r="AV120" i="1"/>
  <c r="AV118" i="1"/>
  <c r="AV117" i="1"/>
  <c r="AV111" i="1"/>
  <c r="AV110" i="1"/>
  <c r="AV106" i="1"/>
  <c r="AV100" i="1"/>
  <c r="AV95" i="1"/>
  <c r="AV94" i="1"/>
  <c r="AV91" i="1"/>
  <c r="AV84" i="1"/>
  <c r="AV79" i="1"/>
  <c r="AV75" i="1"/>
  <c r="AV74" i="1"/>
  <c r="AV73" i="1"/>
  <c r="AV68" i="1"/>
  <c r="AV67" i="1"/>
  <c r="AV63" i="1"/>
  <c r="AV59" i="1"/>
  <c r="AV58" i="1"/>
  <c r="AV57" i="1"/>
  <c r="AV49" i="1"/>
  <c r="AV48" i="1"/>
  <c r="AV47" i="1"/>
  <c r="AV46" i="1"/>
  <c r="AV45" i="1"/>
  <c r="AV44" i="1"/>
  <c r="AV43" i="1"/>
  <c r="AV42" i="1"/>
  <c r="AV41" i="1"/>
  <c r="AV40" i="1"/>
  <c r="AV39" i="1"/>
  <c r="AV35" i="1"/>
  <c r="AV34" i="1"/>
  <c r="AV33" i="1"/>
  <c r="AV32" i="1"/>
  <c r="AV31" i="1"/>
  <c r="AV28" i="1"/>
  <c r="AV27" i="1"/>
  <c r="AV24" i="1"/>
  <c r="AV23" i="1"/>
  <c r="AV22" i="1"/>
  <c r="AV21" i="1"/>
  <c r="AV20" i="1"/>
  <c r="AV19" i="1"/>
  <c r="AV18" i="1"/>
  <c r="AV10" i="1"/>
  <c r="AV9" i="1"/>
  <c r="AV7" i="1"/>
  <c r="AV209" i="1"/>
  <c r="AV206" i="1"/>
  <c r="AV205" i="1"/>
  <c r="AV172" i="1"/>
  <c r="AV109" i="1"/>
  <c r="AV107" i="1"/>
  <c r="AV112" i="1"/>
  <c r="AV104" i="1"/>
  <c r="AV103" i="1"/>
  <c r="AV101" i="1"/>
  <c r="AV99" i="1"/>
  <c r="AV96" i="1"/>
  <c r="AV93" i="1"/>
  <c r="AV92" i="1"/>
  <c r="AV90" i="1"/>
  <c r="AV88" i="1"/>
  <c r="AV87" i="1"/>
  <c r="AV85" i="1"/>
  <c r="AV83" i="1"/>
  <c r="AV80" i="1"/>
  <c r="AV78" i="1"/>
  <c r="AV76" i="1"/>
  <c r="AV72" i="1"/>
  <c r="AV71" i="1"/>
  <c r="AV70" i="1"/>
  <c r="AV69" i="1"/>
  <c r="AV66" i="1"/>
  <c r="AV64" i="1"/>
  <c r="AV62" i="1"/>
  <c r="AV60" i="1"/>
  <c r="AV56" i="1"/>
  <c r="AV55" i="1"/>
  <c r="AV54" i="1"/>
  <c r="AV53" i="1"/>
  <c r="AV52" i="1"/>
  <c r="AV50" i="1"/>
  <c r="AV38" i="1"/>
  <c r="AV36" i="1"/>
  <c r="AV30" i="1"/>
  <c r="AV29" i="1"/>
  <c r="AV26" i="1"/>
  <c r="AV25" i="1"/>
  <c r="AV17" i="1"/>
  <c r="AV14" i="1"/>
  <c r="AV13" i="1"/>
  <c r="AV8" i="1"/>
  <c r="AV6" i="1"/>
  <c r="AV193" i="1"/>
  <c r="AV157" i="1"/>
  <c r="AV192" i="1"/>
  <c r="AV190" i="1"/>
  <c r="AV210" i="1"/>
  <c r="AV204" i="1"/>
  <c r="AV183" i="1"/>
  <c r="AV199" i="1"/>
  <c r="AD108" i="1"/>
  <c r="AU9" i="3"/>
  <c r="BA9" i="3"/>
  <c r="AU8" i="3"/>
  <c r="BA8" i="3"/>
  <c r="AU7" i="3"/>
  <c r="BA7" i="3"/>
  <c r="AC146" i="1"/>
  <c r="AH205" i="1"/>
  <c r="AD53" i="1"/>
  <c r="BI133" i="1"/>
  <c r="BU133" i="1"/>
  <c r="BS133" i="1"/>
  <c r="BQ133" i="1"/>
  <c r="BO133" i="1"/>
  <c r="BM133" i="1"/>
  <c r="BK133" i="1"/>
  <c r="AP53" i="1"/>
  <c r="AP52" i="1"/>
  <c r="AP50" i="1"/>
  <c r="AP40" i="1"/>
  <c r="AP39" i="1"/>
  <c r="AP38" i="1"/>
  <c r="AP37" i="1"/>
  <c r="AP32" i="1"/>
  <c r="AP30" i="1"/>
  <c r="AP28" i="1"/>
  <c r="AP26" i="1"/>
  <c r="AP16" i="1"/>
  <c r="AP14" i="1"/>
  <c r="AP12" i="1"/>
  <c r="AP11" i="1"/>
  <c r="AP9" i="1"/>
  <c r="AP7" i="1"/>
  <c r="AP190" i="1"/>
  <c r="AP157" i="1"/>
  <c r="AP205" i="1"/>
  <c r="BI180" i="1"/>
  <c r="BI88" i="1"/>
  <c r="BJ156" i="1"/>
  <c r="AP193" i="1"/>
  <c r="AP192" i="1"/>
  <c r="AP210" i="1"/>
  <c r="AP209" i="1"/>
  <c r="AP206" i="1"/>
  <c r="AP172" i="1"/>
  <c r="AP204" i="1"/>
  <c r="AP202" i="1"/>
  <c r="AP183" i="1"/>
  <c r="AP200" i="1"/>
  <c r="AP198" i="1"/>
  <c r="AP177" i="1"/>
  <c r="AP195" i="1"/>
  <c r="AP201" i="1"/>
  <c r="AF18" i="3"/>
  <c r="EK18" i="3" s="1"/>
  <c r="AE8" i="3"/>
  <c r="AC41" i="1"/>
  <c r="AC194" i="1"/>
  <c r="AU189" i="1"/>
  <c r="AU188" i="1"/>
  <c r="AU187" i="1"/>
  <c r="AU184" i="1"/>
  <c r="AU150" i="1"/>
  <c r="AU179" i="1"/>
  <c r="AU167" i="1"/>
  <c r="AU178" i="1"/>
  <c r="AU203" i="1"/>
  <c r="AU170" i="1"/>
  <c r="AU169" i="1"/>
  <c r="AU161" i="1"/>
  <c r="AU191" i="1"/>
  <c r="AU160" i="1"/>
  <c r="AU159" i="1"/>
  <c r="AU158" i="1"/>
  <c r="AU156" i="1"/>
  <c r="AU155" i="1"/>
  <c r="AU154" i="1"/>
  <c r="AU146" i="1"/>
  <c r="AU145" i="1"/>
  <c r="AU143" i="1"/>
  <c r="AU141" i="1"/>
  <c r="AU140" i="1"/>
  <c r="AU115" i="1"/>
  <c r="AU139" i="1"/>
  <c r="AU125" i="1"/>
  <c r="AU130" i="1"/>
  <c r="AU129" i="1"/>
  <c r="AU128" i="1"/>
  <c r="AU127" i="1"/>
  <c r="AU126" i="1"/>
  <c r="AU124" i="1"/>
  <c r="AU123" i="1"/>
  <c r="AU114" i="1"/>
  <c r="AU110" i="1"/>
  <c r="AU109" i="1"/>
  <c r="AU108" i="1"/>
  <c r="AU107" i="1"/>
  <c r="AU106" i="1"/>
  <c r="AU112" i="1"/>
  <c r="AU105" i="1"/>
  <c r="AU104" i="1"/>
  <c r="AU94" i="1"/>
  <c r="AU93" i="1"/>
  <c r="AU97" i="1"/>
  <c r="AU92" i="1"/>
  <c r="AU91" i="1"/>
  <c r="AU90" i="1"/>
  <c r="AU89" i="1"/>
  <c r="AU88" i="1"/>
  <c r="AU81" i="1"/>
  <c r="AU80" i="1"/>
  <c r="AU79" i="1"/>
  <c r="AU78" i="1"/>
  <c r="AU77" i="1"/>
  <c r="AU76" i="1"/>
  <c r="AU75" i="1"/>
  <c r="AU71" i="1"/>
  <c r="AU67" i="1"/>
  <c r="AU66" i="1"/>
  <c r="AU65" i="1"/>
  <c r="AU64" i="1"/>
  <c r="AU63" i="1"/>
  <c r="AU62" i="1"/>
  <c r="AU61" i="1"/>
  <c r="AU60" i="1"/>
  <c r="AU59" i="1"/>
  <c r="AU55" i="1"/>
  <c r="AU51" i="1"/>
  <c r="AU50" i="1"/>
  <c r="AU38" i="1"/>
  <c r="AU32" i="1"/>
  <c r="AU31" i="1"/>
  <c r="AU30" i="1"/>
  <c r="AU29" i="1"/>
  <c r="AU28" i="1"/>
  <c r="AU27" i="1"/>
  <c r="AU26" i="1"/>
  <c r="AU122" i="1"/>
  <c r="AU121" i="1"/>
  <c r="AU120" i="1"/>
  <c r="AU119" i="1"/>
  <c r="AU118" i="1"/>
  <c r="AU131" i="1"/>
  <c r="AU117" i="1"/>
  <c r="AU116" i="1"/>
  <c r="AU113" i="1"/>
  <c r="AU111" i="1"/>
  <c r="AU103" i="1"/>
  <c r="AU102" i="1"/>
  <c r="AU101" i="1"/>
  <c r="AU100" i="1"/>
  <c r="AU99" i="1"/>
  <c r="AU98" i="1"/>
  <c r="AU96" i="1"/>
  <c r="AU95" i="1"/>
  <c r="AU87" i="1"/>
  <c r="AU86" i="1"/>
  <c r="AU85" i="1"/>
  <c r="AU84" i="1"/>
  <c r="AU83" i="1"/>
  <c r="AU82" i="1"/>
  <c r="AU74" i="1"/>
  <c r="AU72" i="1"/>
  <c r="AU70" i="1"/>
  <c r="AU68" i="1"/>
  <c r="AU58" i="1"/>
  <c r="AU56" i="1"/>
  <c r="AU54" i="1"/>
  <c r="AU52" i="1"/>
  <c r="AU49" i="1"/>
  <c r="AU39" i="1"/>
  <c r="AU37" i="1"/>
  <c r="AU34" i="1"/>
  <c r="AU21" i="1"/>
  <c r="AU35" i="1"/>
  <c r="AU33" i="1"/>
  <c r="AU23" i="1"/>
  <c r="AU19" i="1"/>
  <c r="AU25" i="1"/>
  <c r="AU24" i="1"/>
  <c r="AU22" i="1"/>
  <c r="AU20" i="1"/>
  <c r="AU18" i="1"/>
  <c r="AU17" i="1"/>
  <c r="AU16" i="1"/>
  <c r="AU15" i="1"/>
  <c r="AU14" i="1"/>
  <c r="AU13" i="1"/>
  <c r="AU12" i="1"/>
  <c r="BI89" i="1"/>
  <c r="AS16" i="3"/>
  <c r="AS15" i="3"/>
  <c r="AS11" i="3"/>
  <c r="AS12" i="3"/>
  <c r="AD113" i="1"/>
  <c r="AC78" i="1"/>
  <c r="AH172" i="1"/>
  <c r="AT74" i="1"/>
  <c r="AT73" i="1"/>
  <c r="AT72" i="1"/>
  <c r="AT71" i="1"/>
  <c r="AT70" i="1"/>
  <c r="AT69" i="1"/>
  <c r="AT68" i="1"/>
  <c r="AT67" i="1"/>
  <c r="AT58" i="1"/>
  <c r="AT57" i="1"/>
  <c r="AT56" i="1"/>
  <c r="AT55" i="1"/>
  <c r="AT54" i="1"/>
  <c r="AT53" i="1"/>
  <c r="AT52" i="1"/>
  <c r="AT51" i="1"/>
  <c r="AT49" i="1"/>
  <c r="AT48" i="1"/>
  <c r="AT39" i="1"/>
  <c r="AT38" i="1"/>
  <c r="AT37" i="1"/>
  <c r="AT36" i="1"/>
  <c r="AT35" i="1"/>
  <c r="AT34" i="1"/>
  <c r="AT33" i="1"/>
  <c r="AT32" i="1"/>
  <c r="AT23" i="1"/>
  <c r="AT22" i="1"/>
  <c r="AT21" i="1"/>
  <c r="AT20" i="1"/>
  <c r="AT19" i="1"/>
  <c r="AT18" i="1"/>
  <c r="AT11" i="1"/>
  <c r="AT10" i="1"/>
  <c r="AT7" i="1"/>
  <c r="AT193" i="1"/>
  <c r="BU88" i="1"/>
  <c r="BS88" i="1"/>
  <c r="BQ88" i="1"/>
  <c r="BO88" i="1"/>
  <c r="BM88" i="1"/>
  <c r="BK88" i="1"/>
  <c r="BV120" i="1"/>
  <c r="BT120" i="1"/>
  <c r="BR120" i="1"/>
  <c r="BP120" i="1"/>
  <c r="BN120" i="1"/>
  <c r="BL120" i="1"/>
  <c r="AT157" i="1"/>
  <c r="AT192" i="1"/>
  <c r="AT190" i="1"/>
  <c r="AT210" i="1"/>
  <c r="BT156" i="1"/>
  <c r="BR156" i="1"/>
  <c r="BP156" i="1"/>
  <c r="BN156" i="1"/>
  <c r="BL156" i="1"/>
  <c r="BV78" i="1"/>
  <c r="BT78" i="1"/>
  <c r="BR78" i="1"/>
  <c r="BP78" i="1"/>
  <c r="BN78" i="1"/>
  <c r="BL78" i="1"/>
  <c r="BJ78" i="1"/>
  <c r="AD195" i="1"/>
  <c r="BV29" i="1"/>
  <c r="BT29" i="1"/>
  <c r="BR29" i="1"/>
  <c r="BP29" i="1"/>
  <c r="BN29" i="1"/>
  <c r="BL29" i="1"/>
  <c r="BJ29" i="1"/>
  <c r="AD26" i="1"/>
  <c r="AT209" i="1"/>
  <c r="AT183" i="1"/>
  <c r="AT200" i="1"/>
  <c r="BI121" i="1"/>
  <c r="AE13" i="3"/>
  <c r="AD35" i="1"/>
  <c r="BI80" i="1"/>
  <c r="AH204" i="1"/>
  <c r="AC35" i="1"/>
  <c r="BI97" i="1"/>
  <c r="BJ127" i="1"/>
  <c r="BJ121" i="1"/>
  <c r="AE18" i="3"/>
  <c r="AQ16" i="3"/>
  <c r="AQ15" i="3"/>
  <c r="AQ14" i="3"/>
  <c r="AQ11" i="3"/>
  <c r="AQ9" i="3"/>
  <c r="AQ12" i="3"/>
  <c r="AQ10" i="3"/>
  <c r="AQ6" i="3"/>
  <c r="BU77" i="1"/>
  <c r="BS77" i="1"/>
  <c r="BQ77" i="1"/>
  <c r="BO77" i="1"/>
  <c r="BM77" i="1"/>
  <c r="BK77" i="1"/>
  <c r="BI77" i="1"/>
  <c r="BR121" i="1"/>
  <c r="AH89" i="1"/>
  <c r="BU89" i="1"/>
  <c r="BQ89" i="1"/>
  <c r="BM89" i="1"/>
  <c r="AB218" i="1"/>
  <c r="CB218" i="1" s="1"/>
  <c r="AS189" i="1"/>
  <c r="AS181" i="1"/>
  <c r="AS167" i="1"/>
  <c r="AS142" i="1"/>
  <c r="AS169" i="1"/>
  <c r="AS168" i="1"/>
  <c r="AS159" i="1"/>
  <c r="AS149" i="1"/>
  <c r="AS143" i="1"/>
  <c r="AS136" i="1"/>
  <c r="AS128" i="1"/>
  <c r="AS119" i="1"/>
  <c r="AS107" i="1"/>
  <c r="AS100" i="1"/>
  <c r="AS92" i="1"/>
  <c r="AS84" i="1"/>
  <c r="AS79" i="1"/>
  <c r="AS71" i="1"/>
  <c r="AS63" i="1"/>
  <c r="AS55" i="1"/>
  <c r="AS44" i="1"/>
  <c r="AS36" i="1"/>
  <c r="AS28" i="1"/>
  <c r="AS20" i="1"/>
  <c r="AS15" i="1"/>
  <c r="AS5" i="1"/>
  <c r="AS188" i="1"/>
  <c r="AS186" i="1"/>
  <c r="AS184" i="1"/>
  <c r="AS182" i="1"/>
  <c r="AS180" i="1"/>
  <c r="AS179" i="1"/>
  <c r="AS178" i="1"/>
  <c r="AS175" i="1"/>
  <c r="AS174" i="1"/>
  <c r="AS170" i="1"/>
  <c r="AS164" i="1"/>
  <c r="AS191" i="1"/>
  <c r="AS156" i="1"/>
  <c r="AS152" i="1"/>
  <c r="AS147" i="1"/>
  <c r="AS146" i="1"/>
  <c r="AS140" i="1"/>
  <c r="AS173" i="1"/>
  <c r="AS134" i="1"/>
  <c r="AS130" i="1"/>
  <c r="AS126" i="1"/>
  <c r="AS121" i="1"/>
  <c r="AS131" i="1"/>
  <c r="AS109" i="1"/>
  <c r="AS112" i="1"/>
  <c r="AS102" i="1"/>
  <c r="AS98" i="1"/>
  <c r="AS93" i="1"/>
  <c r="AS90" i="1"/>
  <c r="AS86" i="1"/>
  <c r="AS82" i="1"/>
  <c r="AS81" i="1"/>
  <c r="AS77" i="1"/>
  <c r="AS73" i="1"/>
  <c r="AS69" i="1"/>
  <c r="AS65" i="1"/>
  <c r="AS61" i="1"/>
  <c r="AS57" i="1"/>
  <c r="AS53" i="1"/>
  <c r="AS46" i="1"/>
  <c r="AS42" i="1"/>
  <c r="AS38" i="1"/>
  <c r="AS34" i="1"/>
  <c r="AS30" i="1"/>
  <c r="AS26" i="1"/>
  <c r="AS22" i="1"/>
  <c r="AS18" i="1"/>
  <c r="AS17" i="1"/>
  <c r="AS13" i="1"/>
  <c r="BU80" i="1"/>
  <c r="BS80" i="1"/>
  <c r="BQ80" i="1"/>
  <c r="BO80" i="1"/>
  <c r="BM80" i="1"/>
  <c r="BK80" i="1"/>
  <c r="AH36" i="1"/>
  <c r="BU36" i="1"/>
  <c r="BS36" i="1"/>
  <c r="BQ36" i="1"/>
  <c r="BO36" i="1"/>
  <c r="BM36" i="1"/>
  <c r="BK36" i="1"/>
  <c r="BI36" i="1"/>
  <c r="AC30" i="1"/>
  <c r="AS166" i="1"/>
  <c r="AS163" i="1"/>
  <c r="AS161" i="1"/>
  <c r="AS160" i="1"/>
  <c r="AS158" i="1"/>
  <c r="AS155" i="1"/>
  <c r="AS153" i="1"/>
  <c r="AS151" i="1"/>
  <c r="AS148" i="1"/>
  <c r="AS145" i="1"/>
  <c r="AS141" i="1"/>
  <c r="AS115" i="1"/>
  <c r="AS138" i="1"/>
  <c r="AS137" i="1"/>
  <c r="AS135" i="1"/>
  <c r="AS133" i="1"/>
  <c r="AS125" i="1"/>
  <c r="AS129" i="1"/>
  <c r="AS127" i="1"/>
  <c r="AS124" i="1"/>
  <c r="AS122" i="1"/>
  <c r="AS120" i="1"/>
  <c r="AS118" i="1"/>
  <c r="AS117" i="1"/>
  <c r="AS114" i="1"/>
  <c r="AS113" i="1"/>
  <c r="AS110" i="1"/>
  <c r="AS108" i="1"/>
  <c r="AS106" i="1"/>
  <c r="AS105" i="1"/>
  <c r="AS103" i="1"/>
  <c r="AS101" i="1"/>
  <c r="AS99" i="1"/>
  <c r="AS96" i="1"/>
  <c r="AS94" i="1"/>
  <c r="AS97" i="1"/>
  <c r="AS91" i="1"/>
  <c r="AS89" i="1"/>
  <c r="AS87" i="1"/>
  <c r="AS85" i="1"/>
  <c r="AS83" i="1"/>
  <c r="AS80" i="1"/>
  <c r="AS78" i="1"/>
  <c r="AS76" i="1"/>
  <c r="AS74" i="1"/>
  <c r="AS72" i="1"/>
  <c r="AS70" i="1"/>
  <c r="AS68" i="1"/>
  <c r="AS66" i="1"/>
  <c r="AS64" i="1"/>
  <c r="AS62" i="1"/>
  <c r="AS60" i="1"/>
  <c r="AS58" i="1"/>
  <c r="AS56" i="1"/>
  <c r="AS54" i="1"/>
  <c r="AS52" i="1"/>
  <c r="AS50" i="1"/>
  <c r="AS49" i="1"/>
  <c r="AS47" i="1"/>
  <c r="AS45" i="1"/>
  <c r="AS43" i="1"/>
  <c r="AS41" i="1"/>
  <c r="AS39" i="1"/>
  <c r="AS37" i="1"/>
  <c r="AS35" i="1"/>
  <c r="AS33" i="1"/>
  <c r="AS31" i="1"/>
  <c r="AS29" i="1"/>
  <c r="AS27" i="1"/>
  <c r="AS25" i="1"/>
  <c r="AS23" i="1"/>
  <c r="AS21" i="1"/>
  <c r="AS19" i="1"/>
  <c r="AS16" i="1"/>
  <c r="AS14" i="1"/>
  <c r="AS12" i="1"/>
  <c r="AC141" i="1"/>
  <c r="G9" i="3"/>
  <c r="AK12" i="3"/>
  <c r="AK10" i="3"/>
  <c r="AM10" i="3"/>
  <c r="AK8" i="3"/>
  <c r="AM8" i="3"/>
  <c r="AQ8" i="3"/>
  <c r="AS6" i="3"/>
  <c r="AW6" i="3"/>
  <c r="AY6" i="3"/>
  <c r="AK7" i="3"/>
  <c r="AM7" i="3"/>
  <c r="AQ7" i="3"/>
  <c r="AC96" i="1"/>
  <c r="AC217" i="1"/>
  <c r="BI123" i="1"/>
  <c r="BK123" i="1"/>
  <c r="BL157" i="1"/>
  <c r="BP157" i="1"/>
  <c r="BT157" i="1"/>
  <c r="BV157" i="1"/>
  <c r="BL121" i="1"/>
  <c r="BP121" i="1"/>
  <c r="BT121" i="1"/>
  <c r="BI150" i="1"/>
  <c r="BP150" i="1"/>
  <c r="BT150" i="1"/>
  <c r="BV150" i="1"/>
  <c r="AC45" i="1"/>
  <c r="AS193" i="1"/>
  <c r="AU193" i="1"/>
  <c r="AW193" i="1"/>
  <c r="AY193" i="1"/>
  <c r="BC193" i="1"/>
  <c r="AZ193" i="1"/>
  <c r="AS157" i="1"/>
  <c r="AU157" i="1"/>
  <c r="AW157" i="1"/>
  <c r="AY157" i="1"/>
  <c r="BC157" i="1"/>
  <c r="AZ157" i="1"/>
  <c r="AS192" i="1"/>
  <c r="AU192" i="1"/>
  <c r="AW192" i="1"/>
  <c r="AY192" i="1"/>
  <c r="BC192" i="1"/>
  <c r="AZ192" i="1"/>
  <c r="AS190" i="1"/>
  <c r="AU190" i="1"/>
  <c r="AW190" i="1"/>
  <c r="AY190" i="1"/>
  <c r="BC190" i="1"/>
  <c r="AZ190" i="1"/>
  <c r="AS210" i="1"/>
  <c r="AU210" i="1"/>
  <c r="AW210" i="1"/>
  <c r="AY210" i="1"/>
  <c r="BC210" i="1"/>
  <c r="AZ210" i="1"/>
  <c r="AM209" i="1"/>
  <c r="AS209" i="1"/>
  <c r="AU209" i="1"/>
  <c r="AW209" i="1"/>
  <c r="AY209" i="1"/>
  <c r="BC209" i="1"/>
  <c r="AZ209" i="1"/>
  <c r="AS206" i="1"/>
  <c r="AU206" i="1"/>
  <c r="AW206" i="1"/>
  <c r="AY206" i="1"/>
  <c r="BC206" i="1"/>
  <c r="AZ206" i="1"/>
  <c r="BC202" i="1"/>
  <c r="AZ202" i="1"/>
  <c r="AH7" i="1"/>
  <c r="BU7" i="1"/>
  <c r="BS7" i="1"/>
  <c r="BQ7" i="1"/>
  <c r="BO7" i="1"/>
  <c r="BM7" i="1"/>
  <c r="BK7" i="1"/>
  <c r="BI7" i="1"/>
  <c r="AF12" i="3"/>
  <c r="BI187" i="1"/>
  <c r="AD198" i="1"/>
  <c r="AC214" i="1"/>
  <c r="AC216" i="1"/>
  <c r="AC89" i="1"/>
  <c r="AD71" i="1"/>
  <c r="BI192" i="1"/>
  <c r="AC210" i="1"/>
  <c r="AC134" i="1"/>
  <c r="AC85" i="1"/>
  <c r="AD10" i="1"/>
  <c r="AD100" i="1"/>
  <c r="AD83" i="1"/>
  <c r="AC28" i="1"/>
  <c r="AC66" i="1"/>
  <c r="AD25" i="1"/>
  <c r="AC107" i="1"/>
  <c r="AH202" i="1"/>
  <c r="AH200" i="1"/>
  <c r="BU97" i="1"/>
  <c r="BS97" i="1"/>
  <c r="BQ97" i="1"/>
  <c r="BO97" i="1"/>
  <c r="BM97" i="1"/>
  <c r="BK97" i="1"/>
  <c r="AC140" i="1"/>
  <c r="BT127" i="1"/>
  <c r="BR127" i="1"/>
  <c r="BP127" i="1"/>
  <c r="BN127" i="1"/>
  <c r="BL127" i="1"/>
  <c r="AH43" i="1"/>
  <c r="BV43" i="1"/>
  <c r="BT43" i="1"/>
  <c r="BR43" i="1"/>
  <c r="BP43" i="1"/>
  <c r="BN43" i="1"/>
  <c r="BL43" i="1"/>
  <c r="BJ43" i="1"/>
  <c r="AD8" i="1"/>
  <c r="AO190" i="1"/>
  <c r="AO157" i="1"/>
  <c r="AO209" i="1"/>
  <c r="AO193" i="1"/>
  <c r="AO192" i="1"/>
  <c r="AO210" i="1"/>
  <c r="AO206" i="1"/>
  <c r="CD154" i="1"/>
  <c r="AC186" i="1"/>
  <c r="AD186" i="1"/>
  <c r="AD175" i="1"/>
  <c r="AC52" i="1"/>
  <c r="BI188" i="1"/>
  <c r="AE21" i="3"/>
  <c r="CD163" i="1"/>
  <c r="CD146" i="1"/>
  <c r="CD162" i="1"/>
  <c r="CD134" i="1"/>
  <c r="CD119" i="1"/>
  <c r="CD158" i="1"/>
  <c r="CD93" i="1"/>
  <c r="CD114" i="1"/>
  <c r="AC102" i="1"/>
  <c r="AD171" i="1"/>
  <c r="AC203" i="1"/>
  <c r="AC23" i="1"/>
  <c r="AD22" i="1"/>
  <c r="AC135" i="1"/>
  <c r="AC53" i="1"/>
  <c r="BI104" i="1"/>
  <c r="AC27" i="1"/>
  <c r="BI189" i="1"/>
  <c r="BI190" i="1"/>
  <c r="BI186" i="1"/>
  <c r="AC184" i="1"/>
  <c r="AC139" i="1"/>
  <c r="AC46" i="1"/>
  <c r="AC211" i="1"/>
  <c r="AD156" i="1"/>
  <c r="AC83" i="1"/>
  <c r="BK150" i="1"/>
  <c r="CD179" i="1"/>
  <c r="AN146" i="1"/>
  <c r="AN145" i="1"/>
  <c r="AN143" i="1"/>
  <c r="AN141" i="1"/>
  <c r="AN140" i="1"/>
  <c r="AN115" i="1"/>
  <c r="AN139" i="1"/>
  <c r="AN138" i="1"/>
  <c r="AN173" i="1"/>
  <c r="AN137" i="1"/>
  <c r="AN136" i="1"/>
  <c r="AN135" i="1"/>
  <c r="AN134" i="1"/>
  <c r="AN133" i="1"/>
  <c r="AN132" i="1"/>
  <c r="AN125" i="1"/>
  <c r="AN130" i="1"/>
  <c r="AN129" i="1"/>
  <c r="AN128" i="1"/>
  <c r="AN127" i="1"/>
  <c r="AN126" i="1"/>
  <c r="AN124" i="1"/>
  <c r="AN123" i="1"/>
  <c r="AN122" i="1"/>
  <c r="AN121" i="1"/>
  <c r="AN120" i="1"/>
  <c r="AN119" i="1"/>
  <c r="AN118" i="1"/>
  <c r="AN131" i="1"/>
  <c r="AN117" i="1"/>
  <c r="AN116" i="1"/>
  <c r="AN114" i="1"/>
  <c r="AN81" i="1"/>
  <c r="AN80" i="1"/>
  <c r="AN79" i="1"/>
  <c r="AN78" i="1"/>
  <c r="AN77" i="1"/>
  <c r="AN76" i="1"/>
  <c r="AN75" i="1"/>
  <c r="AN74" i="1"/>
  <c r="AN73" i="1"/>
  <c r="AN72" i="1"/>
  <c r="AN71" i="1"/>
  <c r="AN70" i="1"/>
  <c r="AN69" i="1"/>
  <c r="AN68" i="1"/>
  <c r="AN67" i="1"/>
  <c r="AN66" i="1"/>
  <c r="AN65" i="1"/>
  <c r="AN64" i="1"/>
  <c r="AN63" i="1"/>
  <c r="AN62" i="1"/>
  <c r="AN61" i="1"/>
  <c r="AN60" i="1"/>
  <c r="AN59" i="1"/>
  <c r="AN58" i="1"/>
  <c r="AN57" i="1"/>
  <c r="AN56" i="1"/>
  <c r="AN55" i="1"/>
  <c r="AN54" i="1"/>
  <c r="AN53" i="1"/>
  <c r="AN52" i="1"/>
  <c r="AN51" i="1"/>
  <c r="AN50" i="1"/>
  <c r="BI202" i="1"/>
  <c r="AH104" i="1"/>
  <c r="AB46" i="1"/>
  <c r="AB21" i="1"/>
  <c r="AD92" i="1"/>
  <c r="BU104" i="1"/>
  <c r="BS104" i="1"/>
  <c r="BQ104" i="1"/>
  <c r="BO104" i="1"/>
  <c r="BM104" i="1"/>
  <c r="BK104" i="1"/>
  <c r="CD167" i="1"/>
  <c r="AB152" i="1"/>
  <c r="AB185" i="1"/>
  <c r="CB185" i="1" s="1"/>
  <c r="BU59" i="1"/>
  <c r="BS59" i="1"/>
  <c r="BQ59" i="1"/>
  <c r="BO59" i="1"/>
  <c r="BM59" i="1"/>
  <c r="BK59" i="1"/>
  <c r="BI59" i="1"/>
  <c r="AD59" i="1"/>
  <c r="AC123" i="1"/>
  <c r="AB151" i="1"/>
  <c r="AB209" i="1"/>
  <c r="CB209" i="1" s="1"/>
  <c r="AB41" i="1"/>
  <c r="AB179" i="1"/>
  <c r="AB145" i="1"/>
  <c r="AB44" i="1"/>
  <c r="BU76" i="1"/>
  <c r="BS76" i="1"/>
  <c r="BQ76" i="1"/>
  <c r="BO76" i="1"/>
  <c r="BM76" i="1"/>
  <c r="BK76" i="1"/>
  <c r="BI76" i="1"/>
  <c r="AN5" i="1"/>
  <c r="AN184" i="1"/>
  <c r="AN150" i="1"/>
  <c r="AN182" i="1"/>
  <c r="AN181" i="1"/>
  <c r="AN180" i="1"/>
  <c r="AN144" i="1"/>
  <c r="AN179" i="1"/>
  <c r="AN167" i="1"/>
  <c r="AN178" i="1"/>
  <c r="AN203" i="1"/>
  <c r="AN175" i="1"/>
  <c r="AN142" i="1"/>
  <c r="AN174" i="1"/>
  <c r="AN171" i="1"/>
  <c r="AN170" i="1"/>
  <c r="AN169" i="1"/>
  <c r="AB87" i="1"/>
  <c r="AB199" i="1"/>
  <c r="CB199" i="1" s="1"/>
  <c r="AB167" i="1"/>
  <c r="AB200" i="1"/>
  <c r="CB200" i="1" s="1"/>
  <c r="AB111" i="1"/>
  <c r="AB107" i="1"/>
  <c r="AB89" i="1"/>
  <c r="AB32" i="1"/>
  <c r="AB136" i="1"/>
  <c r="AB165" i="1"/>
  <c r="AB7" i="1"/>
  <c r="AC13" i="1"/>
  <c r="AN189" i="1"/>
  <c r="AN188" i="1"/>
  <c r="AN187" i="1"/>
  <c r="AN186" i="1"/>
  <c r="AN168" i="1"/>
  <c r="AN166" i="1"/>
  <c r="AN164" i="1"/>
  <c r="AN163" i="1"/>
  <c r="AN162" i="1"/>
  <c r="AN161" i="1"/>
  <c r="AN191" i="1"/>
  <c r="AH17" i="1"/>
  <c r="BU17" i="1"/>
  <c r="BS17" i="1"/>
  <c r="BQ17" i="1"/>
  <c r="BO17" i="1"/>
  <c r="BM17" i="1"/>
  <c r="BK17" i="1"/>
  <c r="BI17" i="1"/>
  <c r="AN208" i="1"/>
  <c r="AN183" i="1"/>
  <c r="AN205" i="1"/>
  <c r="AN206" i="1"/>
  <c r="AN6" i="1"/>
  <c r="AN7" i="1"/>
  <c r="AN9" i="1"/>
  <c r="AN10" i="1"/>
  <c r="AN8" i="1"/>
  <c r="AN11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82" i="1"/>
  <c r="AN83" i="1"/>
  <c r="AN84" i="1"/>
  <c r="AN85" i="1"/>
  <c r="AN86" i="1"/>
  <c r="AN87" i="1"/>
  <c r="AN88" i="1"/>
  <c r="AN89" i="1"/>
  <c r="AN90" i="1"/>
  <c r="AN91" i="1"/>
  <c r="AN92" i="1"/>
  <c r="AN97" i="1"/>
  <c r="AN93" i="1"/>
  <c r="AN94" i="1"/>
  <c r="AN95" i="1"/>
  <c r="AN96" i="1"/>
  <c r="AN98" i="1"/>
  <c r="AN99" i="1"/>
  <c r="AN100" i="1"/>
  <c r="AN101" i="1"/>
  <c r="AN102" i="1"/>
  <c r="AN103" i="1"/>
  <c r="AN104" i="1"/>
  <c r="AN105" i="1"/>
  <c r="AN112" i="1"/>
  <c r="AN106" i="1"/>
  <c r="AN107" i="1"/>
  <c r="AN108" i="1"/>
  <c r="AN109" i="1"/>
  <c r="AN110" i="1"/>
  <c r="AN111" i="1"/>
  <c r="AN113" i="1"/>
  <c r="AN147" i="1"/>
  <c r="AN148" i="1"/>
  <c r="AN149" i="1"/>
  <c r="AN151" i="1"/>
  <c r="AN152" i="1"/>
  <c r="AN153" i="1"/>
  <c r="AN154" i="1"/>
  <c r="AN155" i="1"/>
  <c r="AN156" i="1"/>
  <c r="AN158" i="1"/>
  <c r="AN159" i="1"/>
  <c r="AN160" i="1"/>
  <c r="AN17" i="1"/>
  <c r="AN16" i="1"/>
  <c r="AN15" i="1"/>
  <c r="AN14" i="1"/>
  <c r="AN13" i="1"/>
  <c r="AN12" i="1"/>
  <c r="AN193" i="1"/>
  <c r="AN157" i="1"/>
  <c r="AN192" i="1"/>
  <c r="AN190" i="1"/>
  <c r="AN210" i="1"/>
  <c r="AN209" i="1"/>
  <c r="AN172" i="1"/>
  <c r="AN202" i="1"/>
  <c r="AN200" i="1"/>
  <c r="AN199" i="1"/>
  <c r="AB104" i="1"/>
  <c r="CD171" i="1"/>
  <c r="CD166" i="1"/>
  <c r="AD217" i="1"/>
  <c r="AC170" i="1"/>
  <c r="AD7" i="1"/>
  <c r="BI184" i="1"/>
  <c r="CD175" i="1"/>
  <c r="CD170" i="1"/>
  <c r="CD168" i="1"/>
  <c r="AD95" i="1"/>
  <c r="AD13" i="1"/>
  <c r="AM204" i="1"/>
  <c r="AO204" i="1"/>
  <c r="AS204" i="1"/>
  <c r="AU204" i="1"/>
  <c r="AW204" i="1"/>
  <c r="AM202" i="1"/>
  <c r="AO202" i="1"/>
  <c r="AS202" i="1"/>
  <c r="AU202" i="1"/>
  <c r="AW202" i="1"/>
  <c r="AY202" i="1"/>
  <c r="AW183" i="1"/>
  <c r="AY183" i="1"/>
  <c r="BC183" i="1"/>
  <c r="AH194" i="1"/>
  <c r="BI199" i="1"/>
  <c r="AD220" i="1"/>
  <c r="AH201" i="1"/>
  <c r="AO208" i="1"/>
  <c r="AO194" i="1"/>
  <c r="AO200" i="1"/>
  <c r="AO172" i="1"/>
  <c r="AO6" i="1"/>
  <c r="AO7" i="1"/>
  <c r="AO9" i="1"/>
  <c r="AO10" i="1"/>
  <c r="AO8" i="1"/>
  <c r="AO11" i="1"/>
  <c r="AS208" i="1"/>
  <c r="AS195" i="1"/>
  <c r="AS200" i="1"/>
  <c r="AS172" i="1"/>
  <c r="AS6" i="1"/>
  <c r="AS7" i="1"/>
  <c r="AS9" i="1"/>
  <c r="AS10" i="1"/>
  <c r="AS8" i="1"/>
  <c r="AS11" i="1"/>
  <c r="AU208" i="1"/>
  <c r="AU195" i="1"/>
  <c r="AU200" i="1"/>
  <c r="AU172" i="1"/>
  <c r="AU6" i="1"/>
  <c r="AU7" i="1"/>
  <c r="AU9" i="1"/>
  <c r="AU10" i="1"/>
  <c r="AU8" i="1"/>
  <c r="AU11" i="1"/>
  <c r="AW208" i="1"/>
  <c r="AW201" i="1"/>
  <c r="AW195" i="1"/>
  <c r="AW200" i="1"/>
  <c r="AW172" i="1"/>
  <c r="AW6" i="1"/>
  <c r="AW7" i="1"/>
  <c r="AW9" i="1"/>
  <c r="AW10" i="1"/>
  <c r="AW8" i="1"/>
  <c r="AW11" i="1"/>
  <c r="AY208" i="1"/>
  <c r="AY195" i="1"/>
  <c r="AY200" i="1"/>
  <c r="AY172" i="1"/>
  <c r="AY6" i="1"/>
  <c r="AY7" i="1"/>
  <c r="AY9" i="1"/>
  <c r="AY10" i="1"/>
  <c r="AY8" i="1"/>
  <c r="AY11" i="1"/>
  <c r="BC208" i="1"/>
  <c r="BC195" i="1"/>
  <c r="BC200" i="1"/>
  <c r="BC172" i="1"/>
  <c r="BC6" i="1"/>
  <c r="BC7" i="1"/>
  <c r="BC9" i="1"/>
  <c r="BC10" i="1"/>
  <c r="BC8" i="1"/>
  <c r="AZ208" i="1"/>
  <c r="AZ195" i="1"/>
  <c r="AZ200" i="1"/>
  <c r="AZ172" i="1"/>
  <c r="AE7" i="3"/>
  <c r="AE19" i="3"/>
  <c r="AE20" i="3"/>
  <c r="AE22" i="3"/>
  <c r="AF19" i="3"/>
  <c r="EK19" i="3" s="1"/>
  <c r="AJ9" i="3"/>
  <c r="AJ8" i="3"/>
  <c r="AJ7" i="3"/>
  <c r="AJ6" i="3"/>
  <c r="CD203" i="1"/>
  <c r="CD149" i="1"/>
  <c r="CD68" i="1"/>
  <c r="CD58" i="1"/>
  <c r="CD44" i="1"/>
  <c r="AD57" i="1"/>
  <c r="AC105" i="1"/>
  <c r="AC182" i="1"/>
  <c r="AC161" i="1"/>
  <c r="AC167" i="1"/>
  <c r="AC173" i="1"/>
  <c r="AD114" i="1"/>
  <c r="AC196" i="1"/>
  <c r="AC79" i="1"/>
  <c r="CD147" i="1"/>
  <c r="CD137" i="1"/>
  <c r="CD49" i="1"/>
  <c r="AD24" i="1"/>
  <c r="AC24" i="1"/>
  <c r="AC64" i="1"/>
  <c r="AC101" i="1"/>
  <c r="AC149" i="1"/>
  <c r="AC114" i="1"/>
  <c r="AD62" i="1"/>
  <c r="AD112" i="1"/>
  <c r="AC61" i="1"/>
  <c r="AD138" i="1"/>
  <c r="AC180" i="1"/>
  <c r="AD196" i="1"/>
  <c r="AC197" i="1"/>
  <c r="AC31" i="1"/>
  <c r="BJ89" i="1"/>
  <c r="BI117" i="1"/>
  <c r="AH157" i="1"/>
  <c r="AH199" i="1"/>
  <c r="AO199" i="1"/>
  <c r="AH198" i="1"/>
  <c r="AS198" i="1"/>
  <c r="AO177" i="1"/>
  <c r="AS177" i="1"/>
  <c r="AS194" i="1"/>
  <c r="AU194" i="1"/>
  <c r="AX201" i="1"/>
  <c r="AD152" i="1"/>
  <c r="AD213" i="1"/>
  <c r="BV117" i="1"/>
  <c r="BU117" i="1"/>
  <c r="BS117" i="1"/>
  <c r="BQ117" i="1"/>
  <c r="BO117" i="1"/>
  <c r="BM117" i="1"/>
  <c r="BK117" i="1"/>
  <c r="CD53" i="1"/>
  <c r="AC73" i="1"/>
  <c r="AB205" i="1"/>
  <c r="CB205" i="1" s="1"/>
  <c r="AB184" i="1"/>
  <c r="AB166" i="1"/>
  <c r="AB191" i="1"/>
  <c r="CB191" i="1" s="1"/>
  <c r="AB141" i="1"/>
  <c r="AB35" i="1"/>
  <c r="AB219" i="1"/>
  <c r="CB219" i="1" s="1"/>
  <c r="AB128" i="1"/>
  <c r="AB86" i="1"/>
  <c r="AB108" i="1"/>
  <c r="AB158" i="1"/>
  <c r="AB83" i="1"/>
  <c r="AB75" i="1"/>
  <c r="AB160" i="1"/>
  <c r="AB78" i="1"/>
  <c r="AB91" i="1"/>
  <c r="AB148" i="1"/>
  <c r="AB23" i="1"/>
  <c r="AB124" i="1"/>
  <c r="AB33" i="1"/>
  <c r="AB8" i="1"/>
  <c r="AB9" i="1"/>
  <c r="BV89" i="1"/>
  <c r="AM167" i="1"/>
  <c r="AM160" i="1"/>
  <c r="AM125" i="1"/>
  <c r="AM98" i="1"/>
  <c r="AM66" i="1"/>
  <c r="AM34" i="1"/>
  <c r="BT89" i="1"/>
  <c r="BR89" i="1"/>
  <c r="BP89" i="1"/>
  <c r="BN89" i="1"/>
  <c r="BL89" i="1"/>
  <c r="CD66" i="1"/>
  <c r="AM5" i="1"/>
  <c r="AM181" i="1"/>
  <c r="AM142" i="1"/>
  <c r="AM163" i="1"/>
  <c r="AM155" i="1"/>
  <c r="AM138" i="1"/>
  <c r="AM122" i="1"/>
  <c r="AM112" i="1"/>
  <c r="AM90" i="1"/>
  <c r="AM74" i="1"/>
  <c r="AM58" i="1"/>
  <c r="AM42" i="1"/>
  <c r="AM26" i="1"/>
  <c r="AM8" i="1"/>
  <c r="AB173" i="1"/>
  <c r="AB90" i="1"/>
  <c r="CD84" i="1"/>
  <c r="BI31" i="1"/>
  <c r="BK31" i="1"/>
  <c r="BM31" i="1"/>
  <c r="BO31" i="1"/>
  <c r="BQ31" i="1"/>
  <c r="BS31" i="1"/>
  <c r="BU31" i="1"/>
  <c r="AM208" i="1"/>
  <c r="AB144" i="1"/>
  <c r="AB212" i="1"/>
  <c r="CB212" i="1" s="1"/>
  <c r="AB213" i="1"/>
  <c r="CB213" i="1" s="1"/>
  <c r="AB119" i="1"/>
  <c r="AB84" i="1"/>
  <c r="AB122" i="1"/>
  <c r="AB74" i="1"/>
  <c r="AB220" i="1"/>
  <c r="CB220" i="1" s="1"/>
  <c r="AB54" i="1"/>
  <c r="AB116" i="1"/>
  <c r="AB28" i="1"/>
  <c r="AB176" i="1"/>
  <c r="AM7" i="1"/>
  <c r="AM10" i="1"/>
  <c r="AM11" i="1"/>
  <c r="AM13" i="1"/>
  <c r="AM15" i="1"/>
  <c r="AM17" i="1"/>
  <c r="AM19" i="1"/>
  <c r="AM21" i="1"/>
  <c r="AM23" i="1"/>
  <c r="AM25" i="1"/>
  <c r="AM27" i="1"/>
  <c r="AM29" i="1"/>
  <c r="AM31" i="1"/>
  <c r="AM33" i="1"/>
  <c r="AM35" i="1"/>
  <c r="AM37" i="1"/>
  <c r="AM39" i="1"/>
  <c r="AM41" i="1"/>
  <c r="AM43" i="1"/>
  <c r="AM45" i="1"/>
  <c r="AM47" i="1"/>
  <c r="AM49" i="1"/>
  <c r="AM51" i="1"/>
  <c r="AM53" i="1"/>
  <c r="AM55" i="1"/>
  <c r="AM57" i="1"/>
  <c r="AM59" i="1"/>
  <c r="AM61" i="1"/>
  <c r="AM63" i="1"/>
  <c r="AM65" i="1"/>
  <c r="AM67" i="1"/>
  <c r="AM69" i="1"/>
  <c r="AM71" i="1"/>
  <c r="AM73" i="1"/>
  <c r="AM75" i="1"/>
  <c r="AM77" i="1"/>
  <c r="AM79" i="1"/>
  <c r="AM81" i="1"/>
  <c r="AM83" i="1"/>
  <c r="AM85" i="1"/>
  <c r="AM87" i="1"/>
  <c r="AM89" i="1"/>
  <c r="AM91" i="1"/>
  <c r="AM97" i="1"/>
  <c r="AM94" i="1"/>
  <c r="AM96" i="1"/>
  <c r="AM99" i="1"/>
  <c r="AM101" i="1"/>
  <c r="AM103" i="1"/>
  <c r="AM105" i="1"/>
  <c r="AM106" i="1"/>
  <c r="AM108" i="1"/>
  <c r="AM110" i="1"/>
  <c r="AM113" i="1"/>
  <c r="AM116" i="1"/>
  <c r="AM131" i="1"/>
  <c r="AM119" i="1"/>
  <c r="AM121" i="1"/>
  <c r="AM123" i="1"/>
  <c r="AM126" i="1"/>
  <c r="AM128" i="1"/>
  <c r="AM130" i="1"/>
  <c r="AM132" i="1"/>
  <c r="AM134" i="1"/>
  <c r="AM136" i="1"/>
  <c r="AM173" i="1"/>
  <c r="AM139" i="1"/>
  <c r="AM140" i="1"/>
  <c r="AM143" i="1"/>
  <c r="AM146" i="1"/>
  <c r="AM148" i="1"/>
  <c r="AM151" i="1"/>
  <c r="AM153" i="1"/>
  <c r="AB82" i="1"/>
  <c r="AB55" i="1"/>
  <c r="AB97" i="1"/>
  <c r="AB181" i="1"/>
  <c r="AB105" i="1"/>
  <c r="AM9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5" i="1"/>
  <c r="AM100" i="1"/>
  <c r="AM104" i="1"/>
  <c r="AM107" i="1"/>
  <c r="AM111" i="1"/>
  <c r="AM117" i="1"/>
  <c r="AM120" i="1"/>
  <c r="AM124" i="1"/>
  <c r="AM129" i="1"/>
  <c r="AM133" i="1"/>
  <c r="AM137" i="1"/>
  <c r="AM115" i="1"/>
  <c r="AM145" i="1"/>
  <c r="AM149" i="1"/>
  <c r="AM154" i="1"/>
  <c r="AM156" i="1"/>
  <c r="AM159" i="1"/>
  <c r="AM191" i="1"/>
  <c r="AM162" i="1"/>
  <c r="AM164" i="1"/>
  <c r="AM168" i="1"/>
  <c r="AM170" i="1"/>
  <c r="AM174" i="1"/>
  <c r="AM175" i="1"/>
  <c r="AM178" i="1"/>
  <c r="AM179" i="1"/>
  <c r="AM180" i="1"/>
  <c r="AM182" i="1"/>
  <c r="AM184" i="1"/>
  <c r="AM187" i="1"/>
  <c r="AM189" i="1"/>
  <c r="AB6" i="1"/>
  <c r="AB25" i="1"/>
  <c r="AB22" i="1"/>
  <c r="AB16" i="1"/>
  <c r="AB11" i="1"/>
  <c r="AB14" i="1"/>
  <c r="AB177" i="1"/>
  <c r="AB50" i="1"/>
  <c r="AB48" i="1"/>
  <c r="AB79" i="1"/>
  <c r="AB19" i="1"/>
  <c r="AB29" i="1"/>
  <c r="AB20" i="1"/>
  <c r="AB26" i="1"/>
  <c r="AB99" i="1"/>
  <c r="AB36" i="1"/>
  <c r="AB58" i="1"/>
  <c r="AB66" i="1"/>
  <c r="AB196" i="1"/>
  <c r="CB196" i="1" s="1"/>
  <c r="AB118" i="1"/>
  <c r="AB149" i="1"/>
  <c r="AB30" i="1"/>
  <c r="AB138" i="1"/>
  <c r="AB62" i="1"/>
  <c r="AB34" i="1"/>
  <c r="AB85" i="1"/>
  <c r="AB106" i="1"/>
  <c r="AB157" i="1"/>
  <c r="AB162" i="1"/>
  <c r="AB59" i="1"/>
  <c r="AB137" i="1"/>
  <c r="AB61" i="1"/>
  <c r="AB203" i="1"/>
  <c r="CB203" i="1" s="1"/>
  <c r="AB64" i="1"/>
  <c r="AB180" i="1"/>
  <c r="AB70" i="1"/>
  <c r="AB101" i="1"/>
  <c r="AB153" i="1"/>
  <c r="AB100" i="1"/>
  <c r="AB77" i="1"/>
  <c r="AB117" i="1"/>
  <c r="AB164" i="1"/>
  <c r="AB194" i="1"/>
  <c r="CB194" i="1" s="1"/>
  <c r="AB217" i="1"/>
  <c r="CB217" i="1" s="1"/>
  <c r="AB37" i="1"/>
  <c r="AB146" i="1"/>
  <c r="AB80" i="1"/>
  <c r="AB51" i="1"/>
  <c r="AB63" i="1"/>
  <c r="AB56" i="1"/>
  <c r="AB123" i="1"/>
  <c r="AB10" i="1"/>
  <c r="AB67" i="1"/>
  <c r="AB211" i="1"/>
  <c r="CB211" i="1" s="1"/>
  <c r="AB134" i="1"/>
  <c r="AB161" i="1"/>
  <c r="AB81" i="1"/>
  <c r="AB98" i="1"/>
  <c r="AB114" i="1"/>
  <c r="AB52" i="1"/>
  <c r="AB169" i="1"/>
  <c r="AB47" i="1"/>
  <c r="AB139" i="1"/>
  <c r="AB17" i="1"/>
  <c r="AB113" i="1"/>
  <c r="AB42" i="1"/>
  <c r="AB140" i="1"/>
  <c r="AB76" i="1"/>
  <c r="AB93" i="1"/>
  <c r="AB102" i="1"/>
  <c r="AB215" i="1"/>
  <c r="CB215" i="1" s="1"/>
  <c r="AB150" i="1"/>
  <c r="AB214" i="1"/>
  <c r="CB214" i="1" s="1"/>
  <c r="AB131" i="1"/>
  <c r="AB53" i="1"/>
  <c r="AB175" i="1"/>
  <c r="AB96" i="1"/>
  <c r="AB178" i="1"/>
  <c r="AB204" i="1"/>
  <c r="CB204" i="1" s="1"/>
  <c r="AB210" i="1"/>
  <c r="CB210" i="1" s="1"/>
  <c r="AB121" i="1"/>
  <c r="AB172" i="1"/>
  <c r="AB133" i="1"/>
  <c r="AB189" i="1"/>
  <c r="CB189" i="1" s="1"/>
  <c r="AB109" i="1"/>
  <c r="AB72" i="1"/>
  <c r="AB68" i="1"/>
  <c r="AB174" i="1"/>
  <c r="AB190" i="1"/>
  <c r="CB190" i="1" s="1"/>
  <c r="AB129" i="1"/>
  <c r="AB88" i="1"/>
  <c r="AB182" i="1"/>
  <c r="AB202" i="1"/>
  <c r="CB202" i="1" s="1"/>
  <c r="AB43" i="1"/>
  <c r="AB57" i="1"/>
  <c r="AB24" i="1"/>
  <c r="AB171" i="1"/>
  <c r="AB186" i="1"/>
  <c r="CB186" i="1" s="1"/>
  <c r="AB154" i="1"/>
  <c r="AB147" i="1"/>
  <c r="AB45" i="1"/>
  <c r="AB120" i="1"/>
  <c r="AB95" i="1"/>
  <c r="AB38" i="1"/>
  <c r="AB216" i="1"/>
  <c r="CB216" i="1" s="1"/>
  <c r="AB60" i="1"/>
  <c r="AB40" i="1"/>
  <c r="AB92" i="1"/>
  <c r="AB155" i="1"/>
  <c r="AB49" i="1"/>
  <c r="AB126" i="1"/>
  <c r="AB198" i="1"/>
  <c r="CB198" i="1" s="1"/>
  <c r="AB188" i="1"/>
  <c r="CB188" i="1" s="1"/>
  <c r="AB73" i="1"/>
  <c r="AB103" i="1"/>
  <c r="AB15" i="1"/>
  <c r="AB71" i="1"/>
  <c r="AB195" i="1"/>
  <c r="CB195" i="1" s="1"/>
  <c r="AB197" i="1"/>
  <c r="CB197" i="1" s="1"/>
  <c r="AB170" i="1"/>
  <c r="AB112" i="1"/>
  <c r="AB156" i="1"/>
  <c r="AB69" i="1"/>
  <c r="AB31" i="1"/>
  <c r="AB13" i="1"/>
  <c r="AB143" i="1"/>
  <c r="AB39" i="1"/>
  <c r="AB27" i="1"/>
  <c r="AB125" i="1"/>
  <c r="AB12" i="1"/>
  <c r="AB135" i="1"/>
  <c r="BT31" i="1"/>
  <c r="BP31" i="1"/>
  <c r="BL31" i="1"/>
  <c r="AM188" i="1"/>
  <c r="AM150" i="1"/>
  <c r="AM144" i="1"/>
  <c r="AM203" i="1"/>
  <c r="AM171" i="1"/>
  <c r="AM166" i="1"/>
  <c r="AM161" i="1"/>
  <c r="AM158" i="1"/>
  <c r="AM152" i="1"/>
  <c r="AM141" i="1"/>
  <c r="AM135" i="1"/>
  <c r="AM127" i="1"/>
  <c r="AM118" i="1"/>
  <c r="AM109" i="1"/>
  <c r="AM102" i="1"/>
  <c r="AM93" i="1"/>
  <c r="AM86" i="1"/>
  <c r="AM78" i="1"/>
  <c r="AM70" i="1"/>
  <c r="AM62" i="1"/>
  <c r="AM54" i="1"/>
  <c r="AM46" i="1"/>
  <c r="AM38" i="1"/>
  <c r="AM30" i="1"/>
  <c r="AM22" i="1"/>
  <c r="AM14" i="1"/>
  <c r="AM6" i="1"/>
  <c r="AB201" i="1"/>
  <c r="CB201" i="1" s="1"/>
  <c r="AB163" i="1"/>
  <c r="CD41" i="1"/>
  <c r="AM193" i="1"/>
  <c r="AM192" i="1"/>
  <c r="AC19" i="1"/>
  <c r="AD44" i="1"/>
  <c r="BJ22" i="1"/>
  <c r="BL22" i="1"/>
  <c r="BN22" i="1"/>
  <c r="BP22" i="1"/>
  <c r="BR22" i="1"/>
  <c r="BT22" i="1"/>
  <c r="BV22" i="1"/>
  <c r="AH22" i="1"/>
  <c r="BS22" i="1"/>
  <c r="BO22" i="1"/>
  <c r="BK22" i="1"/>
  <c r="AM157" i="1"/>
  <c r="AM190" i="1"/>
  <c r="AM210" i="1"/>
  <c r="AM205" i="1"/>
  <c r="AM172" i="1"/>
  <c r="AM183" i="1"/>
  <c r="AM200" i="1"/>
  <c r="AM177" i="1"/>
  <c r="AM194" i="1"/>
  <c r="CD177" i="1"/>
  <c r="CD107" i="1"/>
  <c r="CD81" i="1"/>
  <c r="CD122" i="1"/>
  <c r="AE12" i="3"/>
  <c r="AE10" i="3"/>
  <c r="AE6" i="3"/>
  <c r="G18" i="3"/>
  <c r="D32" i="2"/>
  <c r="M37" i="2"/>
  <c r="D37" i="2"/>
  <c r="M103" i="2"/>
  <c r="D103" i="2"/>
  <c r="M104" i="2"/>
  <c r="DU121" i="2"/>
  <c r="A121" i="2" s="1"/>
  <c r="M106" i="2"/>
  <c r="M54" i="2"/>
  <c r="M34" i="2"/>
  <c r="M80" i="2"/>
  <c r="M74" i="2"/>
  <c r="M53" i="2"/>
  <c r="M43" i="2"/>
  <c r="M112" i="2"/>
  <c r="M59" i="2"/>
  <c r="M62" i="2"/>
  <c r="M8" i="2"/>
  <c r="M7" i="2"/>
  <c r="M76" i="2"/>
  <c r="M29" i="2"/>
  <c r="M22" i="2"/>
  <c r="M91" i="2"/>
  <c r="D33" i="2"/>
  <c r="D8" i="2"/>
  <c r="D96" i="2"/>
  <c r="D93" i="2"/>
  <c r="D92" i="2"/>
  <c r="D64" i="2"/>
  <c r="D22" i="2"/>
  <c r="D76" i="2"/>
  <c r="D29" i="2"/>
  <c r="D70" i="2"/>
  <c r="D45" i="2"/>
  <c r="D113" i="2"/>
  <c r="M88" i="2"/>
  <c r="D106" i="2"/>
  <c r="CD195" i="1"/>
  <c r="CD101" i="1"/>
  <c r="CD91" i="1"/>
  <c r="CD24" i="1"/>
  <c r="D87" i="2"/>
  <c r="D68" i="2"/>
  <c r="D82" i="2"/>
  <c r="D34" i="2"/>
  <c r="D99" i="2"/>
  <c r="D111" i="2"/>
  <c r="D62" i="2"/>
  <c r="D5" i="2"/>
  <c r="D19" i="2"/>
  <c r="CD92" i="1"/>
  <c r="CD27" i="1"/>
  <c r="CD23" i="1"/>
  <c r="BU121" i="1"/>
  <c r="BS121" i="1"/>
  <c r="BQ121" i="1"/>
  <c r="BO121" i="1"/>
  <c r="BM121" i="1"/>
  <c r="BK121" i="1"/>
  <c r="BU150" i="1"/>
  <c r="BS150" i="1"/>
  <c r="BQ150" i="1"/>
  <c r="BO150" i="1"/>
  <c r="AV208" i="1"/>
  <c r="AV201" i="1"/>
  <c r="AR13" i="3"/>
  <c r="AR6" i="3"/>
  <c r="AR7" i="3"/>
  <c r="AR8" i="3"/>
  <c r="AR9" i="3"/>
  <c r="AR10" i="3"/>
  <c r="AR12" i="3"/>
  <c r="AR11" i="3"/>
  <c r="AR14" i="3"/>
  <c r="AR15" i="3"/>
  <c r="AR16" i="3"/>
  <c r="AR17" i="3"/>
  <c r="AR18" i="3"/>
  <c r="AR19" i="3"/>
  <c r="AR20" i="3"/>
  <c r="AR5" i="3"/>
  <c r="AT13" i="3"/>
  <c r="AT6" i="3"/>
  <c r="AT7" i="3"/>
  <c r="AT8" i="3"/>
  <c r="AT9" i="3"/>
  <c r="AT10" i="3"/>
  <c r="AT12" i="3"/>
  <c r="AT11" i="3"/>
  <c r="AT14" i="3"/>
  <c r="AT15" i="3"/>
  <c r="AT16" i="3"/>
  <c r="AT17" i="3"/>
  <c r="AT18" i="3"/>
  <c r="AT19" i="3"/>
  <c r="AT20" i="3"/>
  <c r="AT5" i="3"/>
  <c r="AV13" i="3"/>
  <c r="AV6" i="3"/>
  <c r="AV7" i="3"/>
  <c r="AV8" i="3"/>
  <c r="AV9" i="3"/>
  <c r="AV10" i="3"/>
  <c r="AV12" i="3"/>
  <c r="AV11" i="3"/>
  <c r="AV14" i="3"/>
  <c r="AV15" i="3"/>
  <c r="AV16" i="3"/>
  <c r="AV17" i="3"/>
  <c r="AV18" i="3"/>
  <c r="AV19" i="3"/>
  <c r="AV20" i="3"/>
  <c r="AV5" i="3"/>
  <c r="AZ13" i="3"/>
  <c r="AZ6" i="3"/>
  <c r="AZ7" i="3"/>
  <c r="AZ8" i="3"/>
  <c r="AZ9" i="3"/>
  <c r="AZ10" i="3"/>
  <c r="AZ12" i="3"/>
  <c r="AZ11" i="3"/>
  <c r="AZ14" i="3"/>
  <c r="AZ15" i="3"/>
  <c r="AZ16" i="3"/>
  <c r="AZ17" i="3"/>
  <c r="AZ18" i="3"/>
  <c r="AZ19" i="3"/>
  <c r="AZ20" i="3"/>
  <c r="AZ21" i="3"/>
  <c r="AZ22" i="3"/>
  <c r="AZ5" i="3"/>
  <c r="BB13" i="3"/>
  <c r="BB6" i="3"/>
  <c r="BB7" i="3"/>
  <c r="BB8" i="3"/>
  <c r="BB9" i="3"/>
  <c r="BB10" i="3"/>
  <c r="BB12" i="3"/>
  <c r="BB11" i="3"/>
  <c r="BB14" i="3"/>
  <c r="BB15" i="3"/>
  <c r="BB16" i="3"/>
  <c r="BB17" i="3"/>
  <c r="BB18" i="3"/>
  <c r="BB19" i="3"/>
  <c r="BB20" i="3"/>
  <c r="BB21" i="3"/>
  <c r="BB22" i="3"/>
  <c r="BB5" i="3"/>
  <c r="M32" i="2"/>
  <c r="M21" i="2"/>
  <c r="M102" i="2"/>
  <c r="M26" i="2"/>
  <c r="M46" i="2"/>
  <c r="M89" i="2"/>
  <c r="M35" i="2"/>
  <c r="M95" i="2"/>
  <c r="M107" i="2"/>
  <c r="M51" i="2"/>
  <c r="M114" i="2"/>
  <c r="M69" i="2"/>
  <c r="M71" i="2"/>
  <c r="M84" i="2"/>
  <c r="M13" i="2"/>
  <c r="M14" i="2"/>
  <c r="M83" i="2"/>
  <c r="M36" i="2"/>
  <c r="DU122" i="2"/>
  <c r="A122" i="2" s="1"/>
  <c r="DU123" i="2"/>
  <c r="A123" i="2" s="1"/>
  <c r="BJ150" i="1"/>
  <c r="BL150" i="1"/>
  <c r="BN150" i="1"/>
  <c r="BU157" i="1"/>
  <c r="BS157" i="1"/>
  <c r="BQ157" i="1"/>
  <c r="BO157" i="1"/>
  <c r="BM157" i="1"/>
  <c r="BK157" i="1"/>
  <c r="BI157" i="1"/>
  <c r="D163" i="1" s="1"/>
  <c r="AM199" i="1"/>
  <c r="AM198" i="1"/>
  <c r="AO198" i="1"/>
  <c r="AL177" i="1"/>
  <c r="AN177" i="1"/>
  <c r="AM195" i="1"/>
  <c r="AO195" i="1"/>
  <c r="AL194" i="1"/>
  <c r="AN194" i="1"/>
  <c r="AP194" i="1"/>
  <c r="AM201" i="1"/>
  <c r="AO201" i="1"/>
  <c r="AS201" i="1"/>
  <c r="AU201" i="1"/>
  <c r="CD71" i="1" l="1"/>
  <c r="AE160" i="1"/>
  <c r="AE136" i="1"/>
  <c r="AD6" i="1"/>
  <c r="AE5" i="1"/>
  <c r="CD5" i="1"/>
  <c r="CB6" i="1"/>
  <c r="AE72" i="1"/>
  <c r="CB184" i="1"/>
  <c r="AE182" i="1"/>
  <c r="AE50" i="1"/>
  <c r="ER176" i="1"/>
  <c r="ER105" i="1"/>
  <c r="CB183" i="1"/>
  <c r="CB182" i="1"/>
  <c r="ER68" i="1"/>
  <c r="AE55" i="1"/>
  <c r="AD41" i="1"/>
  <c r="AE22" i="1"/>
  <c r="AE25" i="1"/>
  <c r="ER213" i="1"/>
  <c r="CD183" i="1"/>
  <c r="CD102" i="1"/>
  <c r="AE181" i="1"/>
  <c r="AE133" i="1"/>
  <c r="AE48" i="1"/>
  <c r="AE82" i="1"/>
  <c r="AE128" i="1"/>
  <c r="AE129" i="1"/>
  <c r="D112" i="1"/>
  <c r="D178" i="1"/>
  <c r="D168" i="1"/>
  <c r="AE175" i="1"/>
  <c r="CB12" i="1"/>
  <c r="D175" i="1"/>
  <c r="D142" i="1"/>
  <c r="AE23" i="1"/>
  <c r="AE11" i="1"/>
  <c r="D101" i="1"/>
  <c r="D179" i="1"/>
  <c r="AE95" i="1"/>
  <c r="CB90" i="1"/>
  <c r="CB103" i="1"/>
  <c r="D176" i="1"/>
  <c r="CD139" i="1"/>
  <c r="AE148" i="1"/>
  <c r="AE30" i="1"/>
  <c r="CB60" i="1"/>
  <c r="D152" i="1"/>
  <c r="CD160" i="1"/>
  <c r="CB95" i="1"/>
  <c r="D73" i="1"/>
  <c r="D184" i="1"/>
  <c r="D117" i="1"/>
  <c r="D153" i="1"/>
  <c r="AE18" i="1"/>
  <c r="D183" i="1"/>
  <c r="D124" i="1"/>
  <c r="AE173" i="1"/>
  <c r="AE171" i="1"/>
  <c r="CB15" i="1"/>
  <c r="CB35" i="1"/>
  <c r="D42" i="1"/>
  <c r="D148" i="1"/>
  <c r="D96" i="1"/>
  <c r="D164" i="1"/>
  <c r="D47" i="1"/>
  <c r="D134" i="1"/>
  <c r="D60" i="1"/>
  <c r="D139" i="1"/>
  <c r="D63" i="1"/>
  <c r="D54" i="1"/>
  <c r="D160" i="1"/>
  <c r="D174" i="1"/>
  <c r="CB64" i="1"/>
  <c r="D198" i="1"/>
  <c r="D191" i="1"/>
  <c r="D203" i="1"/>
  <c r="D106" i="1"/>
  <c r="D145" i="1"/>
  <c r="D66" i="1"/>
  <c r="AE58" i="1"/>
  <c r="AE90" i="1"/>
  <c r="CB76" i="1"/>
  <c r="AE42" i="1"/>
  <c r="CB24" i="1"/>
  <c r="CB151" i="1"/>
  <c r="CB147" i="1"/>
  <c r="D27" i="1"/>
  <c r="D83" i="1"/>
  <c r="D141" i="1"/>
  <c r="D173" i="1"/>
  <c r="D62" i="1"/>
  <c r="D8" i="1"/>
  <c r="D129" i="1"/>
  <c r="D90" i="1"/>
  <c r="D77" i="1"/>
  <c r="D32" i="1"/>
  <c r="D86" i="1"/>
  <c r="D143" i="1"/>
  <c r="D91" i="1"/>
  <c r="D166" i="1"/>
  <c r="D126" i="1"/>
  <c r="D102" i="1"/>
  <c r="D114" i="1"/>
  <c r="D161" i="1"/>
  <c r="D72" i="1"/>
  <c r="D22" i="1"/>
  <c r="D39" i="1"/>
  <c r="D121" i="1"/>
  <c r="D7" i="1"/>
  <c r="D44" i="1"/>
  <c r="D95" i="1"/>
  <c r="D61" i="1"/>
  <c r="D158" i="1"/>
  <c r="D135" i="1"/>
  <c r="AE60" i="1"/>
  <c r="AE134" i="1"/>
  <c r="D154" i="1"/>
  <c r="D115" i="1"/>
  <c r="D89" i="1"/>
  <c r="D181" i="1"/>
  <c r="D113" i="1"/>
  <c r="D144" i="1"/>
  <c r="D28" i="1"/>
  <c r="D159" i="1"/>
  <c r="D149" i="1"/>
  <c r="D133" i="1"/>
  <c r="D67" i="1"/>
  <c r="D189" i="1"/>
  <c r="D187" i="1"/>
  <c r="D165" i="1"/>
  <c r="D169" i="1"/>
  <c r="CB40" i="1"/>
  <c r="CB87" i="1"/>
  <c r="D29" i="1"/>
  <c r="D171" i="1"/>
  <c r="D116" i="1"/>
  <c r="D202" i="1"/>
  <c r="D186" i="1"/>
  <c r="D188" i="1"/>
  <c r="D147" i="1"/>
  <c r="D93" i="1"/>
  <c r="D157" i="1"/>
  <c r="D50" i="1"/>
  <c r="D12" i="1"/>
  <c r="D156" i="1"/>
  <c r="D193" i="1"/>
  <c r="D84" i="1"/>
  <c r="D185" i="1"/>
  <c r="D206" i="1"/>
  <c r="D213" i="1"/>
  <c r="D209" i="1"/>
  <c r="D205" i="1"/>
  <c r="D182" i="1"/>
  <c r="D208" i="1"/>
  <c r="D196" i="1"/>
  <c r="D74" i="1"/>
  <c r="D92" i="1"/>
  <c r="D48" i="1"/>
  <c r="D16" i="1"/>
  <c r="D75" i="1"/>
  <c r="D56" i="1"/>
  <c r="D150" i="1"/>
  <c r="D81" i="1"/>
  <c r="D108" i="1"/>
  <c r="D5" i="1"/>
  <c r="D9" i="1"/>
  <c r="D40" i="1"/>
  <c r="D103" i="1"/>
  <c r="D65" i="1"/>
  <c r="D26" i="1"/>
  <c r="D140" i="1"/>
  <c r="D120" i="1"/>
  <c r="D71" i="1"/>
  <c r="D38" i="1"/>
  <c r="D98" i="1"/>
  <c r="D214" i="1"/>
  <c r="D215" i="1"/>
  <c r="D207" i="1"/>
  <c r="D23" i="1"/>
  <c r="D107" i="1"/>
  <c r="D110" i="1"/>
  <c r="D33" i="1"/>
  <c r="D36" i="1"/>
  <c r="D46" i="1"/>
  <c r="D194" i="1"/>
  <c r="D204" i="1"/>
  <c r="D200" i="1"/>
  <c r="D14" i="1"/>
  <c r="D68" i="1"/>
  <c r="D151" i="1"/>
  <c r="D180" i="1"/>
  <c r="D15" i="1"/>
  <c r="D138" i="1"/>
  <c r="D172" i="1"/>
  <c r="D170" i="1"/>
  <c r="D130" i="1"/>
  <c r="D30" i="1"/>
  <c r="D52" i="1"/>
  <c r="D111" i="1"/>
  <c r="D79" i="1"/>
  <c r="D199" i="1"/>
  <c r="D190" i="1"/>
  <c r="D88" i="1"/>
  <c r="D192" i="1"/>
  <c r="D167" i="1"/>
  <c r="D155" i="1"/>
  <c r="D104" i="1"/>
  <c r="D127" i="1"/>
  <c r="D136" i="1"/>
  <c r="D109" i="1"/>
  <c r="D201" i="1"/>
  <c r="D122" i="1"/>
  <c r="D210" i="1"/>
  <c r="D211" i="1"/>
  <c r="D212" i="1"/>
  <c r="D97" i="1"/>
  <c r="D24" i="1"/>
  <c r="D123" i="1"/>
  <c r="D34" i="1"/>
  <c r="D177" i="1"/>
  <c r="D11" i="1"/>
  <c r="D20" i="1"/>
  <c r="D118" i="1"/>
  <c r="D31" i="1"/>
  <c r="D137" i="1"/>
  <c r="D25" i="1"/>
  <c r="D64" i="1"/>
  <c r="D57" i="1"/>
  <c r="D87" i="1"/>
  <c r="D55" i="1"/>
  <c r="D132" i="1"/>
  <c r="D19" i="1"/>
  <c r="D18" i="1"/>
  <c r="D85" i="1"/>
  <c r="D216" i="1"/>
  <c r="D125" i="1"/>
  <c r="D99" i="1"/>
  <c r="D78" i="1"/>
  <c r="D6" i="1"/>
  <c r="D100" i="1"/>
  <c r="D21" i="1"/>
  <c r="D131" i="1"/>
  <c r="D82" i="1"/>
  <c r="D17" i="1"/>
  <c r="D94" i="1"/>
  <c r="D35" i="1"/>
  <c r="D76" i="1"/>
  <c r="D146" i="1"/>
  <c r="D45" i="1"/>
  <c r="D80" i="1"/>
  <c r="AE70" i="1"/>
  <c r="AE96" i="1"/>
  <c r="AC43" i="1"/>
  <c r="D69" i="1"/>
  <c r="D119" i="1"/>
  <c r="CB169" i="1"/>
  <c r="D41" i="1"/>
  <c r="D37" i="1"/>
  <c r="D53" i="1"/>
  <c r="D49" i="1"/>
  <c r="D13" i="1"/>
  <c r="D10" i="1"/>
  <c r="D59" i="1"/>
  <c r="D162" i="1"/>
  <c r="D105" i="1"/>
  <c r="D70" i="1"/>
  <c r="D58" i="1"/>
  <c r="D51" i="1"/>
  <c r="D43" i="1"/>
  <c r="D128" i="1"/>
  <c r="CB19" i="1"/>
  <c r="CB55" i="1"/>
  <c r="CB114" i="1"/>
  <c r="CB140" i="1"/>
  <c r="CB5" i="1"/>
  <c r="CB23" i="1"/>
  <c r="CB99" i="1"/>
  <c r="CB54" i="1"/>
  <c r="CB98" i="1"/>
  <c r="CB50" i="1"/>
  <c r="CB81" i="1"/>
  <c r="CD13" i="1"/>
  <c r="AE176" i="1"/>
  <c r="AE43" i="1"/>
  <c r="AE140" i="1"/>
  <c r="AE107" i="1"/>
  <c r="AE80" i="1"/>
  <c r="AE32" i="1"/>
  <c r="AE165" i="1"/>
  <c r="AE33" i="1"/>
  <c r="CB11" i="1"/>
  <c r="AE124" i="1"/>
  <c r="AE92" i="1"/>
  <c r="AE7" i="1"/>
  <c r="AE68" i="1"/>
  <c r="AE19" i="1"/>
  <c r="CB118" i="1"/>
  <c r="CB153" i="1"/>
  <c r="CB96" i="1"/>
  <c r="CB22" i="1"/>
  <c r="CB59" i="1"/>
  <c r="CB104" i="1"/>
  <c r="CB159" i="1"/>
  <c r="CB116" i="1"/>
  <c r="CB160" i="1"/>
  <c r="CB168" i="1"/>
  <c r="CB127" i="1"/>
  <c r="CB85" i="1"/>
  <c r="CB171" i="1"/>
  <c r="CB115" i="1"/>
  <c r="CB142" i="1"/>
  <c r="CB72" i="1"/>
  <c r="CB89" i="1"/>
  <c r="AE59" i="1"/>
  <c r="CB121" i="1"/>
  <c r="CB107" i="1"/>
  <c r="CB105" i="1"/>
  <c r="CB52" i="1"/>
  <c r="CB150" i="1"/>
  <c r="CB18" i="1"/>
  <c r="CB48" i="1"/>
  <c r="CB135" i="1"/>
  <c r="CB132" i="1"/>
  <c r="CB133" i="1"/>
  <c r="CB58" i="1"/>
  <c r="CB61" i="1"/>
  <c r="CB33" i="1"/>
  <c r="CB43" i="1"/>
  <c r="CB172" i="1"/>
  <c r="CB39" i="1"/>
  <c r="CB92" i="1"/>
  <c r="CB108" i="1"/>
  <c r="CB174" i="1"/>
  <c r="AE53" i="1"/>
  <c r="AE120" i="1"/>
  <c r="AE87" i="1"/>
  <c r="AE57" i="1"/>
  <c r="AE149" i="1"/>
  <c r="AE109" i="1"/>
  <c r="AE97" i="1"/>
  <c r="AE172" i="1"/>
  <c r="AE88" i="1"/>
  <c r="AE131" i="1"/>
  <c r="AE64" i="1"/>
  <c r="AE106" i="1"/>
  <c r="AE15" i="1"/>
  <c r="AE180" i="1"/>
  <c r="AE145" i="1"/>
  <c r="AE112" i="1"/>
  <c r="CB154" i="1"/>
  <c r="AE119" i="1"/>
  <c r="AE164" i="1"/>
  <c r="AE24" i="1"/>
  <c r="AE179" i="1"/>
  <c r="AE170" i="1"/>
  <c r="AE169" i="1"/>
  <c r="AE104" i="1"/>
  <c r="AE66" i="1"/>
  <c r="AE77" i="1"/>
  <c r="AE152" i="1"/>
  <c r="AE67" i="1"/>
  <c r="AE155" i="1"/>
  <c r="AE115" i="1"/>
  <c r="AE13" i="1"/>
  <c r="AE14" i="1"/>
  <c r="CB126" i="1"/>
  <c r="CB166" i="1"/>
  <c r="CB14" i="1"/>
  <c r="CB65" i="1"/>
  <c r="CB124" i="1"/>
  <c r="CB45" i="1"/>
  <c r="CB181" i="1"/>
  <c r="CB106" i="1"/>
  <c r="CB75" i="1"/>
  <c r="CB134" i="1"/>
  <c r="CB143" i="1"/>
  <c r="CB21" i="1"/>
  <c r="CB167" i="1"/>
  <c r="CB82" i="1"/>
  <c r="AE40" i="1"/>
  <c r="AE76" i="1"/>
  <c r="AE10" i="1"/>
  <c r="AE137" i="1"/>
  <c r="AE49" i="1"/>
  <c r="AE83" i="1"/>
  <c r="AE28" i="1"/>
  <c r="CB53" i="1"/>
  <c r="CB67" i="1"/>
  <c r="CB62" i="1"/>
  <c r="CB83" i="1"/>
  <c r="CB44" i="1"/>
  <c r="CB176" i="1"/>
  <c r="CB157" i="1"/>
  <c r="CB29" i="1"/>
  <c r="CB42" i="1"/>
  <c r="CB17" i="1"/>
  <c r="CB20" i="1"/>
  <c r="CB8" i="1"/>
  <c r="CB136" i="1"/>
  <c r="CB148" i="1"/>
  <c r="CB120" i="1"/>
  <c r="CB9" i="1"/>
  <c r="CB78" i="1"/>
  <c r="CB113" i="1"/>
  <c r="CB74" i="1"/>
  <c r="CB102" i="1"/>
  <c r="CB37" i="1"/>
  <c r="CB97" i="1"/>
  <c r="CB117" i="1"/>
  <c r="CB16" i="1"/>
  <c r="CB73" i="1"/>
  <c r="CB112" i="1"/>
  <c r="CB155" i="1"/>
  <c r="CB163" i="1"/>
  <c r="CB66" i="1"/>
  <c r="CB145" i="1"/>
  <c r="CB41" i="1"/>
  <c r="CB119" i="1"/>
  <c r="CB161" i="1"/>
  <c r="CB68" i="1"/>
  <c r="CB164" i="1"/>
  <c r="CB179" i="1"/>
  <c r="CB178" i="1"/>
  <c r="CB122" i="1"/>
  <c r="CB129" i="1"/>
  <c r="CB27" i="1"/>
  <c r="CB28" i="1"/>
  <c r="CB130" i="1"/>
  <c r="CB10" i="1"/>
  <c r="CB71" i="1"/>
  <c r="CB38" i="1"/>
  <c r="CB137" i="1"/>
  <c r="CB173" i="1"/>
  <c r="CB100" i="1"/>
  <c r="CB70" i="1"/>
  <c r="CB79" i="1"/>
  <c r="CB56" i="1"/>
  <c r="CB25" i="1"/>
  <c r="CB128" i="1"/>
  <c r="CB57" i="1"/>
  <c r="CB94" i="1"/>
  <c r="CB141" i="1"/>
  <c r="CB110" i="1"/>
  <c r="CB101" i="1"/>
  <c r="CB146" i="1"/>
  <c r="CB63" i="1"/>
  <c r="CB125" i="1"/>
  <c r="CB93" i="1"/>
  <c r="CB88" i="1"/>
  <c r="CB84" i="1"/>
  <c r="CB158" i="1"/>
  <c r="CB138" i="1"/>
  <c r="CB152" i="1"/>
  <c r="AE151" i="1"/>
  <c r="AE163" i="1"/>
  <c r="AE111" i="1"/>
  <c r="AE103" i="1"/>
  <c r="AE101" i="1"/>
  <c r="AE71" i="1"/>
  <c r="AE125" i="1"/>
  <c r="AE74" i="1"/>
  <c r="AE130" i="1"/>
  <c r="AE20" i="1"/>
  <c r="AE78" i="1"/>
  <c r="AE36" i="1"/>
  <c r="AE153" i="1"/>
  <c r="AE174" i="1"/>
  <c r="AE38" i="1"/>
  <c r="AE113" i="1"/>
  <c r="AE114" i="1"/>
  <c r="AE41" i="1"/>
  <c r="AE154" i="1"/>
  <c r="AE147" i="1"/>
  <c r="AE52" i="1"/>
  <c r="AE99" i="1"/>
  <c r="AE146" i="1"/>
  <c r="AE117" i="1"/>
  <c r="AE34" i="1"/>
  <c r="AE158" i="1"/>
  <c r="AE100" i="1"/>
  <c r="AE85" i="1"/>
  <c r="AE89" i="1"/>
  <c r="AE157" i="1"/>
  <c r="AE26" i="1"/>
  <c r="AE79" i="1"/>
  <c r="AE44" i="1"/>
  <c r="AE9" i="1"/>
  <c r="AE168" i="1"/>
  <c r="AE132" i="1"/>
  <c r="AE183" i="1"/>
  <c r="CB36" i="1"/>
  <c r="CB32" i="1"/>
  <c r="CB13" i="1"/>
  <c r="CB31" i="1"/>
  <c r="CB30" i="1"/>
  <c r="CB91" i="1"/>
  <c r="CB123" i="1"/>
  <c r="CB69" i="1"/>
  <c r="CB109" i="1"/>
  <c r="CB139" i="1"/>
  <c r="CB162" i="1"/>
  <c r="CB86" i="1"/>
  <c r="CB7" i="1"/>
  <c r="CB34" i="1"/>
  <c r="CB111" i="1"/>
  <c r="CB131" i="1"/>
  <c r="CB77" i="1"/>
  <c r="CB49" i="1"/>
  <c r="CB51" i="1"/>
  <c r="CB144" i="1"/>
  <c r="CB180" i="1"/>
  <c r="CB46" i="1"/>
  <c r="CB80" i="1"/>
  <c r="CB47" i="1"/>
  <c r="CB170" i="1"/>
  <c r="CB26" i="1"/>
  <c r="CB149" i="1"/>
  <c r="CB165" i="1"/>
  <c r="CB175" i="1"/>
  <c r="CB156" i="1"/>
  <c r="CB177" i="1"/>
  <c r="AE8" i="1"/>
  <c r="AE118" i="1"/>
  <c r="AE167" i="1"/>
  <c r="AE178" i="1"/>
  <c r="AE47" i="1"/>
  <c r="AE93" i="1"/>
  <c r="AE141" i="1"/>
  <c r="AE161" i="1"/>
  <c r="AE37" i="1"/>
  <c r="AE75" i="1"/>
  <c r="AE162" i="1"/>
  <c r="AE62" i="1"/>
  <c r="AE91" i="1"/>
  <c r="AE156" i="1"/>
  <c r="AE159" i="1"/>
  <c r="AE54" i="1"/>
  <c r="AE84" i="1"/>
  <c r="AE110" i="1"/>
  <c r="AE39" i="1"/>
  <c r="AE16" i="1"/>
  <c r="AE135" i="1"/>
  <c r="AE29" i="1"/>
  <c r="AE27" i="1"/>
  <c r="AE17" i="1"/>
  <c r="AE150" i="1"/>
  <c r="AE166" i="1"/>
  <c r="AE46" i="1"/>
  <c r="AE81" i="1"/>
  <c r="AE35" i="1"/>
  <c r="AE86" i="1"/>
  <c r="AE56" i="1"/>
  <c r="AE51" i="1"/>
  <c r="AE63" i="1"/>
  <c r="AE69" i="1"/>
  <c r="AE138" i="1"/>
  <c r="AE177" i="1"/>
  <c r="AE127" i="1"/>
  <c r="AE142" i="1"/>
  <c r="AE94" i="1"/>
  <c r="AE65" i="1"/>
  <c r="CD220" i="1"/>
  <c r="CD218" i="1"/>
  <c r="CD219" i="1"/>
  <c r="AD11" i="1"/>
  <c r="AC122" i="1"/>
  <c r="CD54" i="1"/>
  <c r="AD79" i="1"/>
  <c r="AC12" i="1"/>
  <c r="CD197" i="1"/>
  <c r="G197" i="1" s="1"/>
  <c r="CD65" i="1"/>
  <c r="CD64" i="1"/>
  <c r="ED120" i="2"/>
  <c r="ED121" i="2"/>
  <c r="CD153" i="1"/>
  <c r="CD110" i="1"/>
  <c r="CD148" i="1"/>
  <c r="CD142" i="1"/>
  <c r="CD51" i="1"/>
  <c r="CD103" i="1"/>
  <c r="CD169" i="1"/>
  <c r="CD140" i="1"/>
  <c r="CD144" i="1"/>
  <c r="CD143" i="1"/>
  <c r="CD16" i="1"/>
  <c r="CD94" i="1"/>
  <c r="CD109" i="1"/>
  <c r="CD152" i="1"/>
  <c r="CD136" i="1"/>
  <c r="CD178" i="1"/>
  <c r="CD173" i="1"/>
  <c r="CD100" i="1"/>
  <c r="CD112" i="1"/>
  <c r="CD161" i="1"/>
  <c r="CD95" i="1"/>
  <c r="CD159" i="1"/>
  <c r="CD130" i="1"/>
  <c r="CD52" i="1"/>
  <c r="CD67" i="1"/>
  <c r="CD62" i="1"/>
  <c r="AC33" i="1"/>
  <c r="AC56" i="1"/>
  <c r="AD197" i="1"/>
  <c r="AD182" i="1"/>
  <c r="AC112" i="1"/>
  <c r="CD25" i="1"/>
  <c r="CD191" i="1"/>
  <c r="CD174" i="1"/>
  <c r="CD11" i="1"/>
  <c r="CD63" i="1"/>
  <c r="G62" i="1" s="1"/>
  <c r="CD42" i="1"/>
  <c r="CD99" i="1"/>
  <c r="CD118" i="1"/>
  <c r="CD129" i="1"/>
  <c r="CD125" i="1"/>
  <c r="CD145" i="1"/>
  <c r="AC26" i="1"/>
  <c r="AC145" i="1"/>
  <c r="AC198" i="1"/>
  <c r="AD188" i="1"/>
  <c r="AC92" i="1"/>
  <c r="AD139" i="1"/>
  <c r="AC171" i="1"/>
  <c r="AD38" i="1"/>
  <c r="AD66" i="1"/>
  <c r="AD117" i="1"/>
  <c r="AD67" i="1"/>
  <c r="AD184" i="1"/>
  <c r="AC147" i="1"/>
  <c r="CD28" i="1"/>
  <c r="CD90" i="1"/>
  <c r="CD70" i="1"/>
  <c r="CD20" i="1"/>
  <c r="CD9" i="1"/>
  <c r="CD48" i="1"/>
  <c r="CD116" i="1"/>
  <c r="CD60" i="1"/>
  <c r="CD56" i="1"/>
  <c r="CD50" i="1"/>
  <c r="CD55" i="1"/>
  <c r="CD79" i="1"/>
  <c r="EK12" i="3"/>
  <c r="EK11" i="3"/>
  <c r="CD6" i="1"/>
  <c r="CD69" i="1"/>
  <c r="AC42" i="1"/>
  <c r="CD34" i="1"/>
  <c r="CD115" i="1"/>
  <c r="CD30" i="1"/>
  <c r="CD32" i="1"/>
  <c r="CD40" i="1"/>
  <c r="CD45" i="1"/>
  <c r="CD72" i="1"/>
  <c r="CD131" i="1"/>
  <c r="CD126" i="1"/>
  <c r="CD128" i="1"/>
  <c r="CD132" i="1"/>
  <c r="CD176" i="1"/>
  <c r="CD124" i="1"/>
  <c r="CD85" i="1"/>
  <c r="CD135" i="1"/>
  <c r="AC158" i="1"/>
  <c r="CD26" i="1"/>
  <c r="CD106" i="1"/>
  <c r="CD98" i="1"/>
  <c r="AD109" i="1"/>
  <c r="AC188" i="1"/>
  <c r="AD56" i="1"/>
  <c r="CD35" i="1"/>
  <c r="AC152" i="1"/>
  <c r="AD39" i="1"/>
  <c r="AC195" i="1"/>
  <c r="AC50" i="1"/>
  <c r="AD115" i="1"/>
  <c r="AC48" i="1"/>
  <c r="AD31" i="1"/>
  <c r="AC38" i="1"/>
  <c r="AC15" i="1"/>
  <c r="AC154" i="1"/>
  <c r="AD102" i="1"/>
  <c r="AC132" i="1"/>
  <c r="AD162" i="1"/>
  <c r="AC57" i="1"/>
  <c r="AC91" i="1"/>
  <c r="AC116" i="1"/>
  <c r="AC99" i="1"/>
  <c r="AD120" i="1"/>
  <c r="AD174" i="1"/>
  <c r="AD9" i="1"/>
  <c r="AC120" i="1"/>
  <c r="AC39" i="1"/>
  <c r="AD77" i="1"/>
  <c r="CD74" i="1"/>
  <c r="AD91" i="1"/>
  <c r="AD147" i="1"/>
  <c r="AC9" i="1"/>
  <c r="AC133" i="1"/>
  <c r="AD163" i="1"/>
  <c r="AC163" i="1"/>
  <c r="AD145" i="1"/>
  <c r="CD38" i="1"/>
  <c r="CD61" i="1"/>
  <c r="AC153" i="1"/>
  <c r="AC178" i="1"/>
  <c r="AD98" i="1"/>
  <c r="AD133" i="1"/>
  <c r="CD18" i="1"/>
  <c r="CD75" i="1"/>
  <c r="AD12" i="1"/>
  <c r="AC157" i="1"/>
  <c r="AC58" i="1"/>
  <c r="AC181" i="1"/>
  <c r="AD170" i="1"/>
  <c r="CD193" i="1"/>
  <c r="CD155" i="1"/>
  <c r="CD200" i="1"/>
  <c r="CD164" i="1"/>
  <c r="AD149" i="1"/>
  <c r="AC131" i="1"/>
  <c r="AC213" i="1"/>
  <c r="CD57" i="1"/>
  <c r="AC51" i="1"/>
  <c r="AC7" i="1"/>
  <c r="AD127" i="1"/>
  <c r="AD48" i="1"/>
  <c r="AD78" i="1"/>
  <c r="AC100" i="1"/>
  <c r="DU119" i="2"/>
  <c r="A119" i="2" s="1"/>
  <c r="AD101" i="1"/>
  <c r="CD8" i="1"/>
  <c r="AC179" i="1"/>
  <c r="AD194" i="1"/>
  <c r="AD30" i="1"/>
  <c r="AC175" i="1"/>
  <c r="AD161" i="1"/>
  <c r="AC109" i="1"/>
  <c r="AD18" i="1"/>
  <c r="AD200" i="1"/>
  <c r="AC72" i="1"/>
  <c r="AC18" i="1"/>
  <c r="DU115" i="2"/>
  <c r="A115" i="2" s="1"/>
  <c r="DU41" i="2"/>
  <c r="A41" i="2" s="1"/>
  <c r="AD94" i="1"/>
  <c r="CD156" i="1"/>
  <c r="BD25" i="3"/>
  <c r="EJ25" i="3" s="1"/>
  <c r="A25" i="3" s="1"/>
  <c r="CD33" i="1"/>
  <c r="AC60" i="1"/>
  <c r="AC115" i="1"/>
  <c r="AC127" i="1"/>
  <c r="CD151" i="1"/>
  <c r="AD168" i="1"/>
  <c r="AC201" i="1"/>
  <c r="AD34" i="1"/>
  <c r="AC34" i="1"/>
  <c r="AC97" i="1"/>
  <c r="AC172" i="1"/>
  <c r="AD33" i="1"/>
  <c r="CD14" i="1"/>
  <c r="AC168" i="1"/>
  <c r="AD159" i="1"/>
  <c r="AC159" i="1"/>
  <c r="AC74" i="1"/>
  <c r="CD73" i="1"/>
  <c r="G79" i="1" s="1"/>
  <c r="AC62" i="1"/>
  <c r="DU107" i="2"/>
  <c r="A107" i="2" s="1"/>
  <c r="DU5" i="2"/>
  <c r="A5" i="2" s="1"/>
  <c r="DU109" i="2"/>
  <c r="A109" i="2" s="1"/>
  <c r="AC166" i="1"/>
  <c r="AD74" i="1"/>
  <c r="AD116" i="1"/>
  <c r="AC84" i="1"/>
  <c r="AD158" i="1"/>
  <c r="CD105" i="1"/>
  <c r="AC207" i="1"/>
  <c r="AD207" i="1"/>
  <c r="AC5" i="1"/>
  <c r="AC16" i="1"/>
  <c r="AD178" i="1"/>
  <c r="AC76" i="1"/>
  <c r="AD185" i="1"/>
  <c r="AD177" i="1"/>
  <c r="CD39" i="1"/>
  <c r="DU92" i="2"/>
  <c r="A92" i="2" s="1"/>
  <c r="AD216" i="1"/>
  <c r="AD16" i="1"/>
  <c r="AC118" i="1"/>
  <c r="AC25" i="1"/>
  <c r="AC63" i="1"/>
  <c r="AC106" i="1"/>
  <c r="AC69" i="1"/>
  <c r="AC199" i="1"/>
  <c r="CD15" i="1"/>
  <c r="CD21" i="1"/>
  <c r="AD70" i="1"/>
  <c r="CD83" i="1"/>
  <c r="CD217" i="1"/>
  <c r="G217" i="1" s="1"/>
  <c r="AC70" i="1"/>
  <c r="CD87" i="1"/>
  <c r="AC206" i="1"/>
  <c r="AD206" i="1"/>
  <c r="CD214" i="1"/>
  <c r="CD215" i="1"/>
  <c r="AC8" i="1"/>
  <c r="AC80" i="1"/>
  <c r="CD108" i="1"/>
  <c r="AD99" i="1"/>
  <c r="AC124" i="1"/>
  <c r="AC81" i="1"/>
  <c r="CD113" i="1"/>
  <c r="AD105" i="1"/>
  <c r="AD72" i="1"/>
  <c r="AD192" i="1"/>
  <c r="AC192" i="1"/>
  <c r="CD216" i="1"/>
  <c r="CD12" i="1"/>
  <c r="AC87" i="1"/>
  <c r="AD69" i="1"/>
  <c r="CD82" i="1"/>
  <c r="CD138" i="1"/>
  <c r="AD37" i="1"/>
  <c r="AD181" i="1"/>
  <c r="AC142" i="1"/>
  <c r="AD21" i="1"/>
  <c r="AC174" i="1"/>
  <c r="AD124" i="1"/>
  <c r="AD142" i="1"/>
  <c r="AC21" i="1"/>
  <c r="AD46" i="1"/>
  <c r="AD58" i="1"/>
  <c r="AC37" i="1"/>
  <c r="AD61" i="1"/>
  <c r="AD29" i="1"/>
  <c r="AC29" i="1"/>
  <c r="AD146" i="1"/>
  <c r="AC156" i="1"/>
  <c r="AC40" i="1"/>
  <c r="AD40" i="1"/>
  <c r="CD78" i="1"/>
  <c r="CD88" i="1"/>
  <c r="CD133" i="1"/>
  <c r="CD19" i="1"/>
  <c r="CD47" i="1"/>
  <c r="AC94" i="1"/>
  <c r="AD187" i="1"/>
  <c r="AC187" i="1"/>
  <c r="CD46" i="1"/>
  <c r="AC67" i="1"/>
  <c r="CD111" i="1"/>
  <c r="CD202" i="1"/>
  <c r="CD10" i="1"/>
  <c r="AC185" i="1"/>
  <c r="CD141" i="1"/>
  <c r="AD28" i="1"/>
  <c r="AD73" i="1"/>
  <c r="AD210" i="1"/>
  <c r="CD207" i="1"/>
  <c r="AC164" i="1"/>
  <c r="AC111" i="1"/>
  <c r="AD157" i="1"/>
  <c r="AD111" i="1"/>
  <c r="AC137" i="1"/>
  <c r="AC10" i="1"/>
  <c r="AC98" i="1"/>
  <c r="AC200" i="1"/>
  <c r="AD65" i="1"/>
  <c r="AD169" i="1"/>
  <c r="AD85" i="1"/>
  <c r="AC169" i="1"/>
  <c r="AD135" i="1"/>
  <c r="CD165" i="1"/>
  <c r="AC219" i="1"/>
  <c r="AC32" i="1"/>
  <c r="AD106" i="1"/>
  <c r="AD32" i="1"/>
  <c r="CD204" i="1"/>
  <c r="AD126" i="1"/>
  <c r="AC193" i="1"/>
  <c r="CD212" i="1"/>
  <c r="AD193" i="1"/>
  <c r="CD196" i="1"/>
  <c r="AD84" i="1"/>
  <c r="CD43" i="1"/>
  <c r="BD13" i="3"/>
  <c r="EJ13" i="3" s="1"/>
  <c r="AC108" i="1"/>
  <c r="AC208" i="1"/>
  <c r="CD208" i="1"/>
  <c r="AD97" i="1"/>
  <c r="AD20" i="1"/>
  <c r="AC136" i="1"/>
  <c r="AC20" i="1"/>
  <c r="AD173" i="1"/>
  <c r="AD208" i="1"/>
  <c r="AD5" i="1"/>
  <c r="AD49" i="1"/>
  <c r="AD107" i="1"/>
  <c r="AD45" i="1"/>
  <c r="AD204" i="1"/>
  <c r="AC162" i="1"/>
  <c r="AD96" i="1"/>
  <c r="AD183" i="1"/>
  <c r="AC183" i="1"/>
  <c r="CD213" i="1"/>
  <c r="AC155" i="1"/>
  <c r="AC103" i="1"/>
  <c r="CD199" i="1"/>
  <c r="BD24" i="3"/>
  <c r="EJ24" i="3" s="1"/>
  <c r="A24" i="3" s="1"/>
  <c r="BD23" i="3"/>
  <c r="EJ23" i="3" s="1"/>
  <c r="A23" i="3" s="1"/>
  <c r="AD76" i="1"/>
  <c r="AC129" i="1"/>
  <c r="AC77" i="1"/>
  <c r="CD209" i="1"/>
  <c r="CD172" i="1"/>
  <c r="CD211" i="1"/>
  <c r="AC165" i="1"/>
  <c r="AD165" i="1"/>
  <c r="CD185" i="1"/>
  <c r="G185" i="1" s="1"/>
  <c r="CD210" i="1"/>
  <c r="CD206" i="1"/>
  <c r="CD205" i="1"/>
  <c r="AD23" i="1"/>
  <c r="CD182" i="1"/>
  <c r="AD87" i="1"/>
  <c r="AC59" i="1"/>
  <c r="AD179" i="1"/>
  <c r="AC205" i="1"/>
  <c r="AD89" i="1"/>
  <c r="AD215" i="1"/>
  <c r="AC138" i="1"/>
  <c r="CD80" i="1"/>
  <c r="DU39" i="2"/>
  <c r="A39" i="2" s="1"/>
  <c r="DU37" i="2"/>
  <c r="A37" i="2" s="1"/>
  <c r="AD103" i="1"/>
  <c r="AD166" i="1"/>
  <c r="AC36" i="1"/>
  <c r="AD164" i="1"/>
  <c r="AD36" i="1"/>
  <c r="AD123" i="1"/>
  <c r="CD181" i="1"/>
  <c r="AD137" i="1"/>
  <c r="CD77" i="1"/>
  <c r="AD93" i="1"/>
  <c r="AD131" i="1"/>
  <c r="DU114" i="2"/>
  <c r="A114" i="2" s="1"/>
  <c r="DU117" i="2"/>
  <c r="A117" i="2" s="1"/>
  <c r="DU40" i="2"/>
  <c r="A40" i="2" s="1"/>
  <c r="DU38" i="2"/>
  <c r="A38" i="2" s="1"/>
  <c r="AD151" i="1"/>
  <c r="AD218" i="1"/>
  <c r="AD122" i="1"/>
  <c r="AC177" i="1"/>
  <c r="CD198" i="1"/>
  <c r="CD37" i="1"/>
  <c r="AC151" i="1"/>
  <c r="CD123" i="1"/>
  <c r="DU82" i="2"/>
  <c r="A82" i="2" s="1"/>
  <c r="DU81" i="2"/>
  <c r="A81" i="2" s="1"/>
  <c r="DU113" i="2"/>
  <c r="A113" i="2" s="1"/>
  <c r="DU93" i="2"/>
  <c r="A93" i="2" s="1"/>
  <c r="DU27" i="2"/>
  <c r="A27" i="2" s="1"/>
  <c r="DU85" i="2"/>
  <c r="A85" i="2" s="1"/>
  <c r="AD14" i="1"/>
  <c r="AD155" i="1"/>
  <c r="CD29" i="1"/>
  <c r="CD120" i="1"/>
  <c r="AC93" i="1"/>
  <c r="AC150" i="1"/>
  <c r="AC209" i="1"/>
  <c r="AD134" i="1"/>
  <c r="AC119" i="1"/>
  <c r="CD36" i="1"/>
  <c r="CD127" i="1"/>
  <c r="AD15" i="1"/>
  <c r="AC95" i="1"/>
  <c r="AC191" i="1"/>
  <c r="AC90" i="1"/>
  <c r="AC220" i="1"/>
  <c r="AC202" i="1"/>
  <c r="AD202" i="1"/>
  <c r="AD119" i="1"/>
  <c r="AD90" i="1"/>
  <c r="DU112" i="2"/>
  <c r="A112" i="2" s="1"/>
  <c r="DU35" i="2"/>
  <c r="A35" i="2" s="1"/>
  <c r="DU79" i="2"/>
  <c r="A79" i="2" s="1"/>
  <c r="DU36" i="2"/>
  <c r="A36" i="2" s="1"/>
  <c r="DU10" i="2"/>
  <c r="A10" i="2" s="1"/>
  <c r="DU28" i="2"/>
  <c r="A28" i="2" s="1"/>
  <c r="DU9" i="2"/>
  <c r="A9" i="2" s="1"/>
  <c r="DU101" i="2"/>
  <c r="A101" i="2" s="1"/>
  <c r="DU102" i="2"/>
  <c r="A102" i="2" s="1"/>
  <c r="DU22" i="2"/>
  <c r="A22" i="2" s="1"/>
  <c r="DU76" i="2"/>
  <c r="A76" i="2" s="1"/>
  <c r="DU80" i="2"/>
  <c r="A80" i="2" s="1"/>
  <c r="DU25" i="2"/>
  <c r="A25" i="2" s="1"/>
  <c r="DU23" i="2"/>
  <c r="A23" i="2" s="1"/>
  <c r="DU29" i="2"/>
  <c r="A29" i="2" s="1"/>
  <c r="AC113" i="1"/>
  <c r="AD43" i="1"/>
  <c r="AD17" i="1"/>
  <c r="AC47" i="1"/>
  <c r="AC71" i="1"/>
  <c r="AD160" i="1"/>
  <c r="AD129" i="1"/>
  <c r="AD153" i="1"/>
  <c r="AD150" i="1"/>
  <c r="CD96" i="1"/>
  <c r="AD47" i="1"/>
  <c r="ER62" i="1"/>
  <c r="ER78" i="1"/>
  <c r="EQ5" i="1"/>
  <c r="AC117" i="1"/>
  <c r="AD50" i="1"/>
  <c r="AD203" i="1"/>
  <c r="DU21" i="2"/>
  <c r="A21" i="2" s="1"/>
  <c r="DU95" i="2"/>
  <c r="A95" i="2" s="1"/>
  <c r="DU13" i="2"/>
  <c r="A13" i="2" s="1"/>
  <c r="DU94" i="2"/>
  <c r="A94" i="2" s="1"/>
  <c r="DU68" i="2"/>
  <c r="A68" i="2" s="1"/>
  <c r="DU11" i="2"/>
  <c r="A11" i="2" s="1"/>
  <c r="DU42" i="2"/>
  <c r="A42" i="2" s="1"/>
  <c r="DU20" i="2"/>
  <c r="A20" i="2" s="1"/>
  <c r="DU90" i="2"/>
  <c r="A90" i="2" s="1"/>
  <c r="DU69" i="2"/>
  <c r="A69" i="2" s="1"/>
  <c r="DU96" i="2"/>
  <c r="A96" i="2" s="1"/>
  <c r="DU17" i="2"/>
  <c r="A17" i="2" s="1"/>
  <c r="DU91" i="2"/>
  <c r="A91" i="2" s="1"/>
  <c r="DU26" i="2"/>
  <c r="A26" i="2" s="1"/>
  <c r="DU108" i="2"/>
  <c r="A108" i="2" s="1"/>
  <c r="DU51" i="2"/>
  <c r="A51" i="2" s="1"/>
  <c r="DU71" i="2"/>
  <c r="A71" i="2" s="1"/>
  <c r="DU111" i="2"/>
  <c r="A111" i="2" s="1"/>
  <c r="DU118" i="2"/>
  <c r="A118" i="2" s="1"/>
  <c r="DU116" i="2"/>
  <c r="A116" i="2" s="1"/>
  <c r="DU70" i="2"/>
  <c r="A70" i="2" s="1"/>
  <c r="DU99" i="2"/>
  <c r="A99" i="2" s="1"/>
  <c r="DU98" i="2"/>
  <c r="A98" i="2" s="1"/>
  <c r="DU24" i="2"/>
  <c r="A24" i="2" s="1"/>
  <c r="DU7" i="2"/>
  <c r="A7" i="2" s="1"/>
  <c r="DU48" i="2"/>
  <c r="A48" i="2" s="1"/>
  <c r="DU16" i="2"/>
  <c r="A16" i="2" s="1"/>
  <c r="DU12" i="2"/>
  <c r="A12" i="2" s="1"/>
  <c r="DU6" i="2"/>
  <c r="A6" i="2" s="1"/>
  <c r="DU8" i="2"/>
  <c r="A8" i="2" s="1"/>
  <c r="DU52" i="2"/>
  <c r="A52" i="2" s="1"/>
  <c r="DU50" i="2"/>
  <c r="A50" i="2" s="1"/>
  <c r="DU49" i="2"/>
  <c r="A49" i="2" s="1"/>
  <c r="DU86" i="2"/>
  <c r="A86" i="2" s="1"/>
  <c r="DU97" i="2"/>
  <c r="A97" i="2" s="1"/>
  <c r="DU77" i="2"/>
  <c r="A77" i="2" s="1"/>
  <c r="DU110" i="2"/>
  <c r="A110" i="2" s="1"/>
  <c r="AC148" i="1"/>
  <c r="AD212" i="1"/>
  <c r="AD176" i="1"/>
  <c r="AC128" i="1"/>
  <c r="AD42" i="1"/>
  <c r="AC104" i="1"/>
  <c r="AC176" i="1"/>
  <c r="AD148" i="1"/>
  <c r="AC204" i="1"/>
  <c r="AC160" i="1"/>
  <c r="ER139" i="1"/>
  <c r="ER132" i="1"/>
  <c r="ER75" i="1"/>
  <c r="ER71" i="1"/>
  <c r="ER67" i="1"/>
  <c r="ER55" i="1"/>
  <c r="ER142" i="1"/>
  <c r="ER114" i="1"/>
  <c r="ER146" i="1"/>
  <c r="AD81" i="1"/>
  <c r="AC218" i="1"/>
  <c r="AD80" i="1"/>
  <c r="CD89" i="1"/>
  <c r="CD97" i="1"/>
  <c r="AD205" i="1"/>
  <c r="AD51" i="1"/>
  <c r="ER116" i="1"/>
  <c r="ER82" i="1"/>
  <c r="ER18" i="1"/>
  <c r="AD189" i="1"/>
  <c r="AD191" i="1"/>
  <c r="AD154" i="1"/>
  <c r="AC189" i="1"/>
  <c r="AC17" i="1"/>
  <c r="AD144" i="1"/>
  <c r="AC75" i="1"/>
  <c r="AD141" i="1"/>
  <c r="AC86" i="1"/>
  <c r="AD214" i="1"/>
  <c r="AD125" i="1"/>
  <c r="AD75" i="1"/>
  <c r="AC215" i="1"/>
  <c r="AC125" i="1"/>
  <c r="AD86" i="1"/>
  <c r="ER115" i="1"/>
  <c r="ER117" i="1"/>
  <c r="ER77" i="1"/>
  <c r="ER69" i="1"/>
  <c r="ER53" i="1"/>
  <c r="ER64" i="1"/>
  <c r="ER79" i="1"/>
  <c r="ER66" i="1"/>
  <c r="CD17" i="1"/>
  <c r="AD104" i="1"/>
  <c r="AC88" i="1"/>
  <c r="AC190" i="1"/>
  <c r="AC11" i="1"/>
  <c r="AC14" i="1"/>
  <c r="CD7" i="1"/>
  <c r="AD64" i="1"/>
  <c r="AD128" i="1"/>
  <c r="AD190" i="1"/>
  <c r="AC110" i="1"/>
  <c r="AC212" i="1"/>
  <c r="AC144" i="1"/>
  <c r="AD172" i="1"/>
  <c r="CD76" i="1"/>
  <c r="CD59" i="1"/>
  <c r="AD110" i="1"/>
  <c r="AD63" i="1"/>
  <c r="AD52" i="1"/>
  <c r="AD130" i="1"/>
  <c r="CD189" i="1"/>
  <c r="AD54" i="1"/>
  <c r="G108" i="1"/>
  <c r="AD68" i="1"/>
  <c r="AD88" i="1"/>
  <c r="CD117" i="1"/>
  <c r="AC130" i="1"/>
  <c r="CD184" i="1"/>
  <c r="AD19" i="1"/>
  <c r="AC54" i="1"/>
  <c r="ER70" i="1"/>
  <c r="ER76" i="1"/>
  <c r="CD104" i="1"/>
  <c r="ER5" i="1"/>
  <c r="ER8" i="1"/>
  <c r="ER22" i="1"/>
  <c r="ER38" i="1"/>
  <c r="ER102" i="1"/>
  <c r="ER107" i="1"/>
  <c r="ER100" i="1"/>
  <c r="ER44" i="1"/>
  <c r="ER36" i="1"/>
  <c r="ER28" i="1"/>
  <c r="ER20" i="1"/>
  <c r="ER42" i="1"/>
  <c r="ER161" i="1"/>
  <c r="ER171" i="1"/>
  <c r="ER188" i="1"/>
  <c r="ER12" i="1"/>
  <c r="ER151" i="1"/>
  <c r="ER108" i="1"/>
  <c r="ER101" i="1"/>
  <c r="ER85" i="1"/>
  <c r="ER41" i="1"/>
  <c r="ER10" i="1"/>
  <c r="ER163" i="1"/>
  <c r="ER25" i="1"/>
  <c r="ER46" i="1"/>
  <c r="ER93" i="1"/>
  <c r="ER109" i="1"/>
  <c r="ER48" i="1"/>
  <c r="ER40" i="1"/>
  <c r="ER24" i="1"/>
  <c r="ER190" i="1"/>
  <c r="ER14" i="1"/>
  <c r="ER148" i="1"/>
  <c r="ER103" i="1"/>
  <c r="ER94" i="1"/>
  <c r="ER16" i="1"/>
  <c r="CD190" i="1"/>
  <c r="CD201" i="1"/>
  <c r="CD194" i="1"/>
  <c r="AD82" i="1"/>
  <c r="AD199" i="1"/>
  <c r="AC68" i="1"/>
  <c r="AC82" i="1"/>
  <c r="AD201" i="1"/>
  <c r="AD209" i="1"/>
  <c r="AC121" i="1"/>
  <c r="AC55" i="1"/>
  <c r="AD143" i="1"/>
  <c r="G149" i="1"/>
  <c r="AC44" i="1"/>
  <c r="AC143" i="1"/>
  <c r="AD121" i="1"/>
  <c r="AD55" i="1"/>
  <c r="CD187" i="1"/>
  <c r="G218" i="1" s="1"/>
  <c r="ER141" i="1"/>
  <c r="ER173" i="1"/>
  <c r="ER81" i="1"/>
  <c r="ER73" i="1"/>
  <c r="ER65" i="1"/>
  <c r="CD31" i="1"/>
  <c r="CD22" i="1"/>
  <c r="BD22" i="3"/>
  <c r="BD20" i="3"/>
  <c r="BD18" i="3"/>
  <c r="BD16" i="3"/>
  <c r="BD14" i="3"/>
  <c r="BD12" i="3"/>
  <c r="BD9" i="3"/>
  <c r="BD7" i="3"/>
  <c r="CD121" i="1"/>
  <c r="CD186" i="1"/>
  <c r="CD180" i="1"/>
  <c r="DU63" i="2"/>
  <c r="A63" i="2" s="1"/>
  <c r="DU67" i="2"/>
  <c r="A67" i="2" s="1"/>
  <c r="CD192" i="1"/>
  <c r="DU105" i="2"/>
  <c r="A105" i="2" s="1"/>
  <c r="DU100" i="2"/>
  <c r="A100" i="2" s="1"/>
  <c r="DU53" i="2"/>
  <c r="A53" i="2" s="1"/>
  <c r="DU54" i="2"/>
  <c r="A54" i="2" s="1"/>
  <c r="DU55" i="2"/>
  <c r="A55" i="2" s="1"/>
  <c r="DU62" i="2"/>
  <c r="A62" i="2" s="1"/>
  <c r="DU59" i="2"/>
  <c r="A59" i="2" s="1"/>
  <c r="DU18" i="2"/>
  <c r="A18" i="2" s="1"/>
  <c r="DU19" i="2"/>
  <c r="A19" i="2" s="1"/>
  <c r="DU89" i="2"/>
  <c r="A89" i="2" s="1"/>
  <c r="DU87" i="2"/>
  <c r="A87" i="2" s="1"/>
  <c r="DU60" i="2"/>
  <c r="A60" i="2" s="1"/>
  <c r="DU31" i="2"/>
  <c r="A31" i="2" s="1"/>
  <c r="DU30" i="2"/>
  <c r="A30" i="2" s="1"/>
  <c r="DU32" i="2"/>
  <c r="A32" i="2" s="1"/>
  <c r="DU34" i="2"/>
  <c r="A34" i="2" s="1"/>
  <c r="DU33" i="2"/>
  <c r="A33" i="2" s="1"/>
  <c r="DU106" i="2"/>
  <c r="A106" i="2" s="1"/>
  <c r="DU66" i="2"/>
  <c r="A66" i="2" s="1"/>
  <c r="DU64" i="2"/>
  <c r="A64" i="2" s="1"/>
  <c r="BD21" i="3"/>
  <c r="BD5" i="3"/>
  <c r="BD19" i="3"/>
  <c r="BD17" i="3"/>
  <c r="BD15" i="3"/>
  <c r="BD11" i="3"/>
  <c r="BD10" i="3"/>
  <c r="BD8" i="3"/>
  <c r="BD6" i="3"/>
  <c r="DU103" i="2"/>
  <c r="A103" i="2" s="1"/>
  <c r="DU75" i="2"/>
  <c r="A75" i="2" s="1"/>
  <c r="DU74" i="2"/>
  <c r="A74" i="2" s="1"/>
  <c r="DU44" i="2"/>
  <c r="A44" i="2" s="1"/>
  <c r="DU45" i="2"/>
  <c r="A45" i="2" s="1"/>
  <c r="DU46" i="2"/>
  <c r="A46" i="2" s="1"/>
  <c r="DU43" i="2"/>
  <c r="A43" i="2" s="1"/>
  <c r="DU47" i="2"/>
  <c r="A47" i="2" s="1"/>
  <c r="DU72" i="2"/>
  <c r="A72" i="2" s="1"/>
  <c r="DU73" i="2"/>
  <c r="A73" i="2" s="1"/>
  <c r="DU58" i="2"/>
  <c r="A58" i="2" s="1"/>
  <c r="DU56" i="2"/>
  <c r="A56" i="2" s="1"/>
  <c r="DU57" i="2"/>
  <c r="A57" i="2" s="1"/>
  <c r="DU14" i="2"/>
  <c r="A14" i="2" s="1"/>
  <c r="DU15" i="2"/>
  <c r="A15" i="2" s="1"/>
  <c r="DU61" i="2"/>
  <c r="A61" i="2" s="1"/>
  <c r="DU88" i="2"/>
  <c r="A88" i="2" s="1"/>
  <c r="DU84" i="2"/>
  <c r="A84" i="2" s="1"/>
  <c r="DU104" i="2"/>
  <c r="A104" i="2" s="1"/>
  <c r="DU78" i="2"/>
  <c r="A78" i="2" s="1"/>
  <c r="DU65" i="2"/>
  <c r="A65" i="2" s="1"/>
  <c r="DU83" i="2"/>
  <c r="A83" i="2" s="1"/>
  <c r="CD188" i="1"/>
  <c r="CD157" i="1"/>
  <c r="G219" i="1" s="1"/>
  <c r="CD150" i="1"/>
  <c r="ED122" i="2"/>
  <c r="ED123" i="2"/>
  <c r="G54" i="1" l="1"/>
  <c r="G6" i="1"/>
  <c r="G20" i="1"/>
  <c r="ER166" i="1"/>
  <c r="ER112" i="1"/>
  <c r="ER84" i="1"/>
  <c r="ER74" i="1"/>
  <c r="ER45" i="1"/>
  <c r="ER52" i="1"/>
  <c r="ER165" i="1"/>
  <c r="ER54" i="1"/>
  <c r="ER129" i="1"/>
  <c r="ER192" i="1"/>
  <c r="ER195" i="1"/>
  <c r="ER212" i="1"/>
  <c r="ER205" i="1"/>
  <c r="ER198" i="1"/>
  <c r="ER193" i="1"/>
  <c r="ER215" i="1"/>
  <c r="ER197" i="1"/>
  <c r="ER208" i="1"/>
  <c r="ER194" i="1"/>
  <c r="ER185" i="1"/>
  <c r="ER196" i="1"/>
  <c r="ER209" i="1"/>
  <c r="ER206" i="1"/>
  <c r="ER200" i="1"/>
  <c r="ER199" i="1"/>
  <c r="ER183" i="1"/>
  <c r="ER211" i="1"/>
  <c r="ER210" i="1"/>
  <c r="ER202" i="1"/>
  <c r="ER207" i="1"/>
  <c r="ER204" i="1"/>
  <c r="ER201" i="1"/>
  <c r="ER172" i="1"/>
  <c r="ER157" i="1"/>
  <c r="G113" i="1"/>
  <c r="G37" i="1"/>
  <c r="G27" i="1"/>
  <c r="G138" i="1"/>
  <c r="G198" i="1"/>
  <c r="G167" i="1"/>
  <c r="G161" i="1"/>
  <c r="G7" i="1"/>
  <c r="G190" i="1"/>
  <c r="G112" i="1"/>
  <c r="G60" i="1"/>
  <c r="G78" i="1"/>
  <c r="G83" i="1"/>
  <c r="G71" i="1"/>
  <c r="G156" i="1"/>
  <c r="G16" i="1"/>
  <c r="G101" i="1"/>
  <c r="ED9" i="2"/>
  <c r="ED97" i="2"/>
  <c r="ED70" i="2"/>
  <c r="ED118" i="2"/>
  <c r="ED71" i="2"/>
  <c r="ED91" i="2"/>
  <c r="ED42" i="2"/>
  <c r="ED68" i="2"/>
  <c r="ED21" i="2"/>
  <c r="ED76" i="2"/>
  <c r="ED117" i="2"/>
  <c r="ED37" i="2"/>
  <c r="ED109" i="2"/>
  <c r="ED107" i="2"/>
  <c r="ED115" i="2"/>
  <c r="ED77" i="2"/>
  <c r="ED48" i="2"/>
  <c r="ED111" i="2"/>
  <c r="ED17" i="2"/>
  <c r="ED20" i="2"/>
  <c r="ED11" i="2"/>
  <c r="ED94" i="2"/>
  <c r="ED23" i="2"/>
  <c r="ED80" i="2"/>
  <c r="ED22" i="2"/>
  <c r="ED101" i="2"/>
  <c r="ED36" i="2"/>
  <c r="ED85" i="2"/>
  <c r="ED93" i="2"/>
  <c r="ED81" i="2"/>
  <c r="ED114" i="2"/>
  <c r="ED39" i="2"/>
  <c r="ED92" i="2"/>
  <c r="ED119" i="2"/>
  <c r="ED90" i="2"/>
  <c r="G53" i="1"/>
  <c r="G77" i="1"/>
  <c r="G186" i="1"/>
  <c r="G80" i="1"/>
  <c r="G178" i="1"/>
  <c r="G91" i="1"/>
  <c r="G118" i="1"/>
  <c r="ED5" i="2"/>
  <c r="G28" i="1"/>
  <c r="G39" i="1"/>
  <c r="G46" i="1"/>
  <c r="G35" i="1"/>
  <c r="G114" i="1"/>
  <c r="G31" i="1"/>
  <c r="G66" i="1"/>
  <c r="G61" i="1"/>
  <c r="G132" i="1"/>
  <c r="G41" i="1"/>
  <c r="G200" i="1"/>
  <c r="G152" i="1"/>
  <c r="G123" i="1"/>
  <c r="G139" i="1"/>
  <c r="G159" i="1"/>
  <c r="G188" i="1"/>
  <c r="G162" i="1"/>
  <c r="G8" i="1"/>
  <c r="G120" i="1"/>
  <c r="G73" i="1"/>
  <c r="G115" i="1"/>
  <c r="G33" i="1"/>
  <c r="G58" i="1"/>
  <c r="G175" i="1"/>
  <c r="G150" i="1"/>
  <c r="G153" i="1"/>
  <c r="G201" i="1"/>
  <c r="G97" i="1"/>
  <c r="G109" i="1"/>
  <c r="G11" i="1"/>
  <c r="G12" i="1"/>
  <c r="G133" i="1"/>
  <c r="G163" i="1"/>
  <c r="G158" i="1"/>
  <c r="G145" i="1"/>
  <c r="G59" i="1"/>
  <c r="G182" i="1"/>
  <c r="G181" i="1"/>
  <c r="G127" i="1"/>
  <c r="G179" i="1"/>
  <c r="G211" i="1"/>
  <c r="G196" i="1"/>
  <c r="G194" i="1"/>
  <c r="AG6" i="1"/>
  <c r="A6" i="1" s="1"/>
  <c r="G135" i="1"/>
  <c r="G18" i="1"/>
  <c r="G147" i="1"/>
  <c r="G168" i="1"/>
  <c r="G95" i="1"/>
  <c r="G48" i="1"/>
  <c r="G56" i="1"/>
  <c r="G184" i="1"/>
  <c r="ED41" i="2"/>
  <c r="G126" i="1"/>
  <c r="G172" i="1"/>
  <c r="G136" i="1"/>
  <c r="G107" i="1"/>
  <c r="G173" i="1"/>
  <c r="G216" i="1"/>
  <c r="G38" i="1"/>
  <c r="G207" i="1"/>
  <c r="ED38" i="2"/>
  <c r="G25" i="1"/>
  <c r="G157" i="1"/>
  <c r="G98" i="1"/>
  <c r="G192" i="1"/>
  <c r="G206" i="1"/>
  <c r="G105" i="1"/>
  <c r="G21" i="1"/>
  <c r="G142" i="1"/>
  <c r="G174" i="1"/>
  <c r="G87" i="1"/>
  <c r="G124" i="1"/>
  <c r="G171" i="1"/>
  <c r="G29" i="1"/>
  <c r="G146" i="1"/>
  <c r="G24" i="1"/>
  <c r="G49" i="1"/>
  <c r="G94" i="1"/>
  <c r="G9" i="1"/>
  <c r="G131" i="1"/>
  <c r="G187" i="1"/>
  <c r="G40" i="1"/>
  <c r="G30" i="1"/>
  <c r="G180" i="1"/>
  <c r="G67" i="1"/>
  <c r="G34" i="1"/>
  <c r="G111" i="1"/>
  <c r="G128" i="1"/>
  <c r="G65" i="1"/>
  <c r="G10" i="1"/>
  <c r="G85" i="1"/>
  <c r="G169" i="1"/>
  <c r="G23" i="1"/>
  <c r="G92" i="1"/>
  <c r="G32" i="1"/>
  <c r="G84" i="1"/>
  <c r="G193" i="1"/>
  <c r="G215" i="1"/>
  <c r="G106" i="1"/>
  <c r="G99" i="1"/>
  <c r="G208" i="1"/>
  <c r="G69" i="1"/>
  <c r="G166" i="1"/>
  <c r="G68" i="1"/>
  <c r="G96" i="1"/>
  <c r="G102" i="1"/>
  <c r="G100" i="1"/>
  <c r="G195" i="1"/>
  <c r="G76" i="1"/>
  <c r="G183" i="1"/>
  <c r="ED7" i="2"/>
  <c r="ED40" i="2"/>
  <c r="G89" i="1"/>
  <c r="G220" i="1"/>
  <c r="G103" i="1"/>
  <c r="G137" i="1"/>
  <c r="G164" i="1"/>
  <c r="G144" i="1"/>
  <c r="G170" i="1"/>
  <c r="G88" i="1"/>
  <c r="G70" i="1"/>
  <c r="G202" i="1"/>
  <c r="G210" i="1"/>
  <c r="G177" i="1"/>
  <c r="ED82" i="2"/>
  <c r="ED29" i="2"/>
  <c r="ED28" i="2"/>
  <c r="ED25" i="2"/>
  <c r="ED27" i="2"/>
  <c r="ED113" i="2"/>
  <c r="ED35" i="2"/>
  <c r="ED12" i="2"/>
  <c r="ED79" i="2"/>
  <c r="ED16" i="2"/>
  <c r="ED112" i="2"/>
  <c r="ED102" i="2"/>
  <c r="ED24" i="2"/>
  <c r="G151" i="1"/>
  <c r="G122" i="1"/>
  <c r="G155" i="1"/>
  <c r="G26" i="1"/>
  <c r="G134" i="1"/>
  <c r="G14" i="1"/>
  <c r="G17" i="1"/>
  <c r="ED10" i="2"/>
  <c r="ED95" i="2"/>
  <c r="ED98" i="2"/>
  <c r="ED26" i="2"/>
  <c r="ED13" i="2"/>
  <c r="ED69" i="2"/>
  <c r="ED99" i="2"/>
  <c r="ED96" i="2"/>
  <c r="ED86" i="2"/>
  <c r="G47" i="1"/>
  <c r="G15" i="1"/>
  <c r="G104" i="1"/>
  <c r="G90" i="1"/>
  <c r="G57" i="1"/>
  <c r="ER123" i="1"/>
  <c r="ER186" i="1"/>
  <c r="ER127" i="1"/>
  <c r="ER59" i="1"/>
  <c r="ER150" i="1"/>
  <c r="ER50" i="1"/>
  <c r="G22" i="1"/>
  <c r="ER136" i="1"/>
  <c r="ER203" i="1"/>
  <c r="ER121" i="1"/>
  <c r="ED108" i="2"/>
  <c r="ED51" i="2"/>
  <c r="ED116" i="2"/>
  <c r="ED49" i="2"/>
  <c r="ED8" i="2"/>
  <c r="ED50" i="2"/>
  <c r="ED52" i="2"/>
  <c r="ED6" i="2"/>
  <c r="ED110" i="2"/>
  <c r="G44" i="1"/>
  <c r="G148" i="1"/>
  <c r="G42" i="1"/>
  <c r="G203" i="1"/>
  <c r="ER130" i="1"/>
  <c r="ER147" i="1"/>
  <c r="ER137" i="1"/>
  <c r="ER133" i="1"/>
  <c r="ER134" i="1"/>
  <c r="G43" i="1"/>
  <c r="G209" i="1"/>
  <c r="ER63" i="1"/>
  <c r="ER119" i="1"/>
  <c r="ER135" i="1"/>
  <c r="ER140" i="1"/>
  <c r="G191" i="1"/>
  <c r="G176" i="1"/>
  <c r="G51" i="1"/>
  <c r="G45" i="1"/>
  <c r="G121" i="1"/>
  <c r="ER126" i="1"/>
  <c r="G5" i="1"/>
  <c r="G213" i="1"/>
  <c r="ER72" i="1"/>
  <c r="ER124" i="1"/>
  <c r="G75" i="1"/>
  <c r="ER118" i="1"/>
  <c r="ER131" i="1"/>
  <c r="ER145" i="1"/>
  <c r="ER80" i="1"/>
  <c r="ER143" i="1"/>
  <c r="ER125" i="1"/>
  <c r="ER169" i="1"/>
  <c r="G125" i="1"/>
  <c r="G214" i="1"/>
  <c r="G81" i="1"/>
  <c r="G141" i="1"/>
  <c r="ER6" i="1"/>
  <c r="ER128" i="1"/>
  <c r="ER120" i="1"/>
  <c r="ER138" i="1"/>
  <c r="ER122" i="1"/>
  <c r="G117" i="1"/>
  <c r="G205" i="1"/>
  <c r="G165" i="1"/>
  <c r="G204" i="1"/>
  <c r="G50" i="1"/>
  <c r="G129" i="1"/>
  <c r="G86" i="1"/>
  <c r="G74" i="1"/>
  <c r="G64" i="1"/>
  <c r="G72" i="1"/>
  <c r="G154" i="1"/>
  <c r="G52" i="1"/>
  <c r="ER174" i="1"/>
  <c r="ER182" i="1"/>
  <c r="ER170" i="1"/>
  <c r="ER156" i="1"/>
  <c r="ER179" i="1"/>
  <c r="ER181" i="1"/>
  <c r="ER164" i="1"/>
  <c r="ER175" i="1"/>
  <c r="ER180" i="1"/>
  <c r="ER21" i="1"/>
  <c r="ER162" i="1"/>
  <c r="ER104" i="1"/>
  <c r="ER189" i="1"/>
  <c r="ER96" i="1"/>
  <c r="ER9" i="1"/>
  <c r="ER32" i="1"/>
  <c r="ER159" i="1"/>
  <c r="ER191" i="1"/>
  <c r="ER187" i="1"/>
  <c r="ER152" i="1"/>
  <c r="ER17" i="1"/>
  <c r="ER144" i="1"/>
  <c r="ER33" i="1"/>
  <c r="ER113" i="1"/>
  <c r="G13" i="1"/>
  <c r="G116" i="1"/>
  <c r="G110" i="1"/>
  <c r="G140" i="1"/>
  <c r="G212" i="1"/>
  <c r="G63" i="1"/>
  <c r="G19" i="1"/>
  <c r="ER154" i="1"/>
  <c r="ER15" i="1"/>
  <c r="ER37" i="1"/>
  <c r="ER43" i="1"/>
  <c r="ER91" i="1"/>
  <c r="ER106" i="1"/>
  <c r="ER168" i="1"/>
  <c r="ER184" i="1"/>
  <c r="ER111" i="1"/>
  <c r="ER178" i="1"/>
  <c r="ER149" i="1"/>
  <c r="ER13" i="1"/>
  <c r="ER95" i="1"/>
  <c r="ER167" i="1"/>
  <c r="ER34" i="1"/>
  <c r="ER26" i="1"/>
  <c r="ER98" i="1"/>
  <c r="ER90" i="1"/>
  <c r="ER47" i="1"/>
  <c r="ER110" i="1"/>
  <c r="ER153" i="1"/>
  <c r="ER31" i="1"/>
  <c r="ER39" i="1"/>
  <c r="ER23" i="1"/>
  <c r="ER11" i="1"/>
  <c r="ER7" i="1"/>
  <c r="ER83" i="1"/>
  <c r="ER99" i="1"/>
  <c r="ER158" i="1"/>
  <c r="ER35" i="1"/>
  <c r="ER27" i="1"/>
  <c r="ER19" i="1"/>
  <c r="ER155" i="1"/>
  <c r="ER160" i="1"/>
  <c r="G82" i="1"/>
  <c r="G199" i="1"/>
  <c r="G36" i="1"/>
  <c r="G119" i="1"/>
  <c r="G143" i="1"/>
  <c r="G130" i="1"/>
  <c r="G160" i="1"/>
  <c r="G55" i="1"/>
  <c r="G189" i="1"/>
  <c r="G93" i="1"/>
  <c r="ED65" i="2"/>
  <c r="ED15" i="2"/>
  <c r="ED83" i="2"/>
  <c r="ED78" i="2"/>
  <c r="ED84" i="2"/>
  <c r="ED61" i="2"/>
  <c r="ED14" i="2"/>
  <c r="ED56" i="2"/>
  <c r="ED73" i="2"/>
  <c r="ED47" i="2"/>
  <c r="ED46" i="2"/>
  <c r="ED44" i="2"/>
  <c r="ED75" i="2"/>
  <c r="EJ6" i="3"/>
  <c r="EJ10" i="3"/>
  <c r="EJ15" i="3"/>
  <c r="EJ19" i="3"/>
  <c r="EJ21" i="3"/>
  <c r="ED66" i="2"/>
  <c r="ED34" i="2"/>
  <c r="ED30" i="2"/>
  <c r="ED60" i="2"/>
  <c r="ED89" i="2"/>
  <c r="ED18" i="2"/>
  <c r="ED62" i="2"/>
  <c r="ED54" i="2"/>
  <c r="ED100" i="2"/>
  <c r="ED63" i="2"/>
  <c r="EJ9" i="3"/>
  <c r="EJ14" i="3"/>
  <c r="EJ18" i="3"/>
  <c r="EJ22" i="3"/>
  <c r="A13" i="3"/>
  <c r="ED104" i="2"/>
  <c r="ED88" i="2"/>
  <c r="ED57" i="2"/>
  <c r="ED58" i="2"/>
  <c r="ED72" i="2"/>
  <c r="ED43" i="2"/>
  <c r="ED45" i="2"/>
  <c r="ED74" i="2"/>
  <c r="ED103" i="2"/>
  <c r="EJ8" i="3"/>
  <c r="EJ12" i="3"/>
  <c r="EJ17" i="3"/>
  <c r="EJ5" i="3"/>
  <c r="ED64" i="2"/>
  <c r="ED106" i="2"/>
  <c r="ED33" i="2"/>
  <c r="ED32" i="2"/>
  <c r="ED31" i="2"/>
  <c r="ED87" i="2"/>
  <c r="ED19" i="2"/>
  <c r="ED59" i="2"/>
  <c r="ED55" i="2"/>
  <c r="ED53" i="2"/>
  <c r="ED105" i="2"/>
  <c r="ED67" i="2"/>
  <c r="EJ7" i="3"/>
  <c r="EJ11" i="3"/>
  <c r="EJ16" i="3"/>
  <c r="EJ20" i="3"/>
  <c r="ER92" i="1" l="1"/>
  <c r="ER86" i="1"/>
  <c r="ER57" i="1"/>
  <c r="ER58" i="1"/>
  <c r="ER49" i="1"/>
  <c r="ER51" i="1"/>
  <c r="ER216" i="1"/>
  <c r="ER214" i="1"/>
  <c r="EQ6" i="1"/>
  <c r="AG7" i="1"/>
  <c r="AG8" i="1" s="1"/>
  <c r="A8" i="1" s="1"/>
  <c r="A7" i="3"/>
  <c r="A17" i="3"/>
  <c r="A12" i="3"/>
  <c r="A22" i="3"/>
  <c r="A18" i="3"/>
  <c r="A14" i="3"/>
  <c r="A9" i="3"/>
  <c r="A19" i="3"/>
  <c r="A20" i="3"/>
  <c r="A16" i="3"/>
  <c r="A11" i="3"/>
  <c r="A5" i="3"/>
  <c r="A8" i="3"/>
  <c r="A21" i="3"/>
  <c r="A15" i="3"/>
  <c r="A10" i="3"/>
  <c r="A6" i="3"/>
  <c r="ER217" i="1" l="1"/>
  <c r="ER56" i="1"/>
  <c r="ER60" i="1"/>
  <c r="ER61" i="1"/>
  <c r="AG9" i="1"/>
  <c r="AG10" i="1" s="1"/>
  <c r="A10" i="1" s="1"/>
  <c r="EQ8" i="1"/>
  <c r="A7" i="1"/>
  <c r="EQ7" i="1"/>
  <c r="AG11" i="1" l="1"/>
  <c r="AG12" i="1" s="1"/>
  <c r="A12" i="1" s="1"/>
  <c r="A9" i="1"/>
  <c r="EQ9" i="1"/>
  <c r="EQ10" i="1"/>
  <c r="AG13" i="1"/>
  <c r="A13" i="1" s="1"/>
  <c r="ER218" i="1" l="1"/>
  <c r="ER220" i="1"/>
  <c r="ER219" i="1"/>
  <c r="EQ11" i="1"/>
  <c r="A11" i="1"/>
  <c r="EQ12" i="1"/>
  <c r="AG14" i="1"/>
  <c r="A14" i="1" s="1"/>
  <c r="EQ13" i="1"/>
  <c r="AG15" i="1" l="1"/>
  <c r="AG16" i="1" s="1"/>
  <c r="EQ16" i="1" s="1"/>
  <c r="EQ14" i="1"/>
  <c r="AG17" i="1" l="1"/>
  <c r="AG18" i="1" s="1"/>
  <c r="AG19" i="1" s="1"/>
  <c r="AG20" i="1" s="1"/>
  <c r="A15" i="1"/>
  <c r="EQ15" i="1"/>
  <c r="A16" i="1"/>
  <c r="EQ17" i="1" l="1"/>
  <c r="A17" i="1"/>
  <c r="AG21" i="1"/>
  <c r="AG22" i="1" s="1"/>
  <c r="AG23" i="1" s="1"/>
  <c r="AG24" i="1" s="1"/>
  <c r="AG25" i="1" s="1"/>
  <c r="AG26" i="1" s="1"/>
  <c r="A20" i="1"/>
  <c r="EQ20" i="1"/>
  <c r="A19" i="1"/>
  <c r="EQ19" i="1"/>
  <c r="A18" i="1"/>
  <c r="EQ18" i="1"/>
  <c r="AG27" i="1" l="1"/>
  <c r="AG28" i="1" s="1"/>
  <c r="AG29" i="1" s="1"/>
  <c r="AG30" i="1" s="1"/>
  <c r="EQ26" i="1"/>
  <c r="A26" i="1"/>
  <c r="EQ25" i="1"/>
  <c r="A25" i="1"/>
  <c r="A24" i="1"/>
  <c r="EQ24" i="1"/>
  <c r="EQ23" i="1"/>
  <c r="A23" i="1"/>
  <c r="EQ22" i="1"/>
  <c r="A22" i="1"/>
  <c r="EQ21" i="1"/>
  <c r="A21" i="1"/>
  <c r="AG31" i="1" l="1"/>
  <c r="EQ30" i="1"/>
  <c r="EQ29" i="1"/>
  <c r="A28" i="1"/>
  <c r="EQ28" i="1"/>
  <c r="A27" i="1"/>
  <c r="EQ27" i="1"/>
  <c r="EQ31" i="1" l="1"/>
  <c r="A31" i="1"/>
  <c r="AG32" i="1"/>
  <c r="AG33" i="1" l="1"/>
  <c r="EQ32" i="1"/>
  <c r="A32" i="1"/>
  <c r="A33" i="1" l="1"/>
  <c r="EQ33" i="1"/>
  <c r="AG34" i="1"/>
  <c r="AG35" i="1" s="1"/>
  <c r="AG36" i="1" l="1"/>
  <c r="A35" i="1"/>
  <c r="EQ35" i="1"/>
  <c r="A34" i="1"/>
  <c r="EQ34" i="1"/>
  <c r="AG37" i="1" l="1"/>
  <c r="A36" i="1"/>
  <c r="EQ36" i="1"/>
  <c r="A37" i="1" l="1"/>
  <c r="AG38" i="1"/>
  <c r="EQ37" i="1"/>
  <c r="AG39" i="1" l="1"/>
  <c r="A38" i="1"/>
  <c r="EQ38" i="1"/>
  <c r="EQ39" i="1" l="1"/>
  <c r="AG40" i="1"/>
  <c r="AG41" i="1" s="1"/>
  <c r="A39" i="1"/>
  <c r="AG42" i="1" l="1"/>
  <c r="AG43" i="1" s="1"/>
  <c r="AG44" i="1" s="1"/>
  <c r="AG45" i="1" s="1"/>
  <c r="EQ41" i="1"/>
  <c r="A41" i="1"/>
  <c r="A40" i="1"/>
  <c r="EQ40" i="1"/>
  <c r="AG46" i="1" l="1"/>
  <c r="AG47" i="1" s="1"/>
  <c r="AG48" i="1" s="1"/>
  <c r="AG49" i="1" s="1"/>
  <c r="EQ45" i="1"/>
  <c r="A45" i="1"/>
  <c r="A44" i="1"/>
  <c r="EQ44" i="1"/>
  <c r="A43" i="1"/>
  <c r="EQ43" i="1"/>
  <c r="A42" i="1"/>
  <c r="EQ42" i="1"/>
  <c r="AG50" i="1" l="1"/>
  <c r="EQ49" i="1"/>
  <c r="A49" i="1"/>
  <c r="EQ48" i="1"/>
  <c r="A48" i="1"/>
  <c r="A47" i="1"/>
  <c r="EQ47" i="1"/>
  <c r="A46" i="1"/>
  <c r="EQ46" i="1"/>
  <c r="AG51" i="1" l="1"/>
  <c r="EQ50" i="1"/>
  <c r="A50" i="1"/>
  <c r="AG52" i="1" l="1"/>
  <c r="A51" i="1"/>
  <c r="EQ51" i="1"/>
  <c r="AG53" i="1" l="1"/>
  <c r="AG54" i="1" s="1"/>
  <c r="AG55" i="1" s="1"/>
  <c r="EQ52" i="1"/>
  <c r="A52" i="1"/>
  <c r="AG120" i="1" l="1"/>
  <c r="AG121" i="1" s="1"/>
  <c r="AG56" i="1"/>
  <c r="A55" i="1"/>
  <c r="EQ55" i="1"/>
  <c r="A54" i="1"/>
  <c r="EQ54" i="1"/>
  <c r="EQ53" i="1"/>
  <c r="A53" i="1"/>
  <c r="AG122" i="1" l="1"/>
  <c r="EQ121" i="1"/>
  <c r="A121" i="1"/>
  <c r="A120" i="1"/>
  <c r="EQ120" i="1"/>
  <c r="EQ56" i="1"/>
  <c r="AG57" i="1"/>
  <c r="A56" i="1"/>
  <c r="AG123" i="1" l="1"/>
  <c r="A122" i="1"/>
  <c r="EQ122" i="1"/>
  <c r="AG58" i="1"/>
  <c r="AG59" i="1" s="1"/>
  <c r="AG60" i="1" s="1"/>
  <c r="EQ57" i="1"/>
  <c r="A57" i="1"/>
  <c r="AG124" i="1" l="1"/>
  <c r="EQ123" i="1"/>
  <c r="A123" i="1"/>
  <c r="AG61" i="1"/>
  <c r="AG62" i="1" s="1"/>
  <c r="EQ60" i="1"/>
  <c r="A60" i="1"/>
  <c r="A59" i="1"/>
  <c r="EQ59" i="1"/>
  <c r="A58" i="1"/>
  <c r="EQ58" i="1"/>
  <c r="A124" i="1" l="1"/>
  <c r="EQ124" i="1"/>
  <c r="AG63" i="1"/>
  <c r="A62" i="1"/>
  <c r="EQ62" i="1"/>
  <c r="A61" i="1"/>
  <c r="EQ61" i="1"/>
  <c r="AG64" i="1" l="1"/>
  <c r="A63" i="1"/>
  <c r="EQ63" i="1"/>
  <c r="AG65" i="1" l="1"/>
  <c r="A64" i="1"/>
  <c r="EQ64" i="1"/>
  <c r="AG145" i="1" l="1"/>
  <c r="AG66" i="1"/>
  <c r="A65" i="1"/>
  <c r="EQ65" i="1"/>
  <c r="AG146" i="1" l="1"/>
  <c r="A145" i="1"/>
  <c r="EQ145" i="1"/>
  <c r="AG67" i="1"/>
  <c r="A66" i="1"/>
  <c r="EQ66" i="1"/>
  <c r="AG147" i="1" l="1"/>
  <c r="AG148" i="1" s="1"/>
  <c r="AG149" i="1" s="1"/>
  <c r="EQ146" i="1"/>
  <c r="A146" i="1"/>
  <c r="AG68" i="1"/>
  <c r="A67" i="1"/>
  <c r="EQ67" i="1"/>
  <c r="AG150" i="1" l="1"/>
  <c r="AG151" i="1" s="1"/>
  <c r="EQ149" i="1"/>
  <c r="A149" i="1"/>
  <c r="A148" i="1"/>
  <c r="EQ148" i="1"/>
  <c r="A147" i="1"/>
  <c r="EQ147" i="1"/>
  <c r="AG69" i="1"/>
  <c r="EQ68" i="1"/>
  <c r="A68" i="1"/>
  <c r="AG152" i="1" l="1"/>
  <c r="A151" i="1"/>
  <c r="EQ151" i="1"/>
  <c r="EQ150" i="1"/>
  <c r="A150" i="1"/>
  <c r="AG70" i="1"/>
  <c r="AG71" i="1" s="1"/>
  <c r="AG72" i="1" s="1"/>
  <c r="AG73" i="1" s="1"/>
  <c r="EQ69" i="1"/>
  <c r="A69" i="1"/>
  <c r="AG153" i="1" l="1"/>
  <c r="A152" i="1"/>
  <c r="EQ152" i="1"/>
  <c r="AG74" i="1"/>
  <c r="A73" i="1"/>
  <c r="EQ73" i="1"/>
  <c r="EQ72" i="1"/>
  <c r="A72" i="1"/>
  <c r="A71" i="1"/>
  <c r="EQ71" i="1"/>
  <c r="A70" i="1"/>
  <c r="EQ70" i="1"/>
  <c r="AG154" i="1" l="1"/>
  <c r="A153" i="1"/>
  <c r="EQ153" i="1"/>
  <c r="AG75" i="1"/>
  <c r="A74" i="1"/>
  <c r="EQ74" i="1"/>
  <c r="AG155" i="1" l="1"/>
  <c r="AG156" i="1" s="1"/>
  <c r="A154" i="1"/>
  <c r="EQ154" i="1"/>
  <c r="AG76" i="1"/>
  <c r="EQ75" i="1"/>
  <c r="A75" i="1"/>
  <c r="EQ156" i="1" l="1"/>
  <c r="A156" i="1"/>
  <c r="A155" i="1"/>
  <c r="EQ155" i="1"/>
  <c r="AG110" i="1"/>
  <c r="AG77" i="1"/>
  <c r="EQ76" i="1"/>
  <c r="A76" i="1"/>
  <c r="AG111" i="1" l="1"/>
  <c r="AG112" i="1" s="1"/>
  <c r="EQ110" i="1"/>
  <c r="A110" i="1"/>
  <c r="AG78" i="1"/>
  <c r="AG79" i="1" s="1"/>
  <c r="AG80" i="1" s="1"/>
  <c r="AG81" i="1" s="1"/>
  <c r="AG82" i="1" s="1"/>
  <c r="A77" i="1"/>
  <c r="EQ77" i="1"/>
  <c r="A112" i="1" l="1"/>
  <c r="EQ112" i="1"/>
  <c r="AG113" i="1"/>
  <c r="A111" i="1"/>
  <c r="EQ111" i="1"/>
  <c r="AG83" i="1"/>
  <c r="AG84" i="1" s="1"/>
  <c r="AG85" i="1" s="1"/>
  <c r="EQ82" i="1"/>
  <c r="A82" i="1"/>
  <c r="EQ81" i="1"/>
  <c r="A81" i="1"/>
  <c r="A80" i="1"/>
  <c r="EQ80" i="1"/>
  <c r="A79" i="1"/>
  <c r="EQ79" i="1"/>
  <c r="A78" i="1"/>
  <c r="EQ78" i="1"/>
  <c r="AG114" i="1" l="1"/>
  <c r="AG115" i="1" s="1"/>
  <c r="EQ113" i="1"/>
  <c r="A113" i="1"/>
  <c r="AG164" i="1"/>
  <c r="AG86" i="1"/>
  <c r="A85" i="1"/>
  <c r="EQ85" i="1"/>
  <c r="A84" i="1"/>
  <c r="EQ84" i="1"/>
  <c r="EQ83" i="1"/>
  <c r="A83" i="1"/>
  <c r="AG116" i="1" l="1"/>
  <c r="A115" i="1"/>
  <c r="EQ115" i="1"/>
  <c r="A114" i="1"/>
  <c r="EQ114" i="1"/>
  <c r="AG165" i="1"/>
  <c r="A164" i="1"/>
  <c r="EQ164" i="1"/>
  <c r="AG87" i="1"/>
  <c r="AG88" i="1" s="1"/>
  <c r="AG89" i="1" s="1"/>
  <c r="EQ86" i="1"/>
  <c r="A86" i="1"/>
  <c r="AG125" i="1"/>
  <c r="EQ125" i="1" s="1"/>
  <c r="AG117" i="1" l="1"/>
  <c r="AG118" i="1" s="1"/>
  <c r="EQ116" i="1"/>
  <c r="A116" i="1"/>
  <c r="AG166" i="1"/>
  <c r="EQ165" i="1"/>
  <c r="A165" i="1"/>
  <c r="AG90" i="1"/>
  <c r="EQ89" i="1"/>
  <c r="EQ88" i="1"/>
  <c r="EQ87" i="1"/>
  <c r="AG126" i="1"/>
  <c r="A126" i="1" s="1"/>
  <c r="A125" i="1"/>
  <c r="AG119" i="1" l="1"/>
  <c r="A118" i="1"/>
  <c r="EQ118" i="1"/>
  <c r="A117" i="1"/>
  <c r="EQ117" i="1"/>
  <c r="AG167" i="1"/>
  <c r="EQ166" i="1"/>
  <c r="A166" i="1"/>
  <c r="AG91" i="1"/>
  <c r="AG92" i="1" s="1"/>
  <c r="AG93" i="1" s="1"/>
  <c r="AG94" i="1" s="1"/>
  <c r="EQ90" i="1"/>
  <c r="A90" i="1"/>
  <c r="EQ126" i="1"/>
  <c r="AG127" i="1"/>
  <c r="AG128" i="1" s="1"/>
  <c r="A128" i="1" s="1"/>
  <c r="A119" i="1" l="1"/>
  <c r="EQ119" i="1"/>
  <c r="AG95" i="1"/>
  <c r="EQ94" i="1"/>
  <c r="A94" i="1"/>
  <c r="A167" i="1"/>
  <c r="AG168" i="1"/>
  <c r="AG129" i="1"/>
  <c r="EQ129" i="1" s="1"/>
  <c r="EQ93" i="1"/>
  <c r="A93" i="1"/>
  <c r="EQ92" i="1"/>
  <c r="A92" i="1"/>
  <c r="EQ91" i="1"/>
  <c r="A91" i="1"/>
  <c r="EQ127" i="1"/>
  <c r="AG130" i="1"/>
  <c r="AG131" i="1" s="1"/>
  <c r="AG132" i="1" s="1"/>
  <c r="A132" i="1" s="1"/>
  <c r="A127" i="1"/>
  <c r="EQ128" i="1"/>
  <c r="AG96" i="1" l="1"/>
  <c r="EQ95" i="1"/>
  <c r="A95" i="1"/>
  <c r="AG169" i="1"/>
  <c r="A168" i="1"/>
  <c r="EQ168" i="1"/>
  <c r="A129" i="1"/>
  <c r="A130" i="1"/>
  <c r="AG133" i="1"/>
  <c r="EQ133" i="1" s="1"/>
  <c r="EQ130" i="1"/>
  <c r="EQ131" i="1"/>
  <c r="EQ132" i="1"/>
  <c r="A131" i="1"/>
  <c r="AG97" i="1" l="1"/>
  <c r="AG98" i="1" s="1"/>
  <c r="AG99" i="1" s="1"/>
  <c r="A96" i="1"/>
  <c r="EQ96" i="1"/>
  <c r="AG170" i="1"/>
  <c r="A169" i="1"/>
  <c r="EQ169" i="1"/>
  <c r="A133" i="1"/>
  <c r="AG134" i="1"/>
  <c r="AG135" i="1" s="1"/>
  <c r="AG136" i="1" s="1"/>
  <c r="AG137" i="1" s="1"/>
  <c r="AG138" i="1" s="1"/>
  <c r="AG139" i="1" s="1"/>
  <c r="AG100" i="1" l="1"/>
  <c r="A99" i="1"/>
  <c r="EQ99" i="1"/>
  <c r="A98" i="1"/>
  <c r="EQ98" i="1"/>
  <c r="EQ97" i="1"/>
  <c r="EQ134" i="1"/>
  <c r="AG171" i="1"/>
  <c r="AG172" i="1" s="1"/>
  <c r="EQ172" i="1" s="1"/>
  <c r="A170" i="1"/>
  <c r="EQ170" i="1"/>
  <c r="A134" i="1"/>
  <c r="EQ135" i="1"/>
  <c r="A135" i="1"/>
  <c r="EQ136" i="1"/>
  <c r="A136" i="1"/>
  <c r="EQ137" i="1"/>
  <c r="A137" i="1"/>
  <c r="A138" i="1"/>
  <c r="EQ138" i="1"/>
  <c r="AG140" i="1"/>
  <c r="EQ139" i="1"/>
  <c r="A139" i="1"/>
  <c r="AG101" i="1" l="1"/>
  <c r="AG102" i="1" s="1"/>
  <c r="A100" i="1"/>
  <c r="EQ100" i="1"/>
  <c r="AG173" i="1"/>
  <c r="AG174" i="1" s="1"/>
  <c r="A172" i="1"/>
  <c r="EQ171" i="1"/>
  <c r="A171" i="1"/>
  <c r="EQ140" i="1"/>
  <c r="AG141" i="1"/>
  <c r="AG142" i="1" s="1"/>
  <c r="A140" i="1"/>
  <c r="AG103" i="1" l="1"/>
  <c r="A102" i="1"/>
  <c r="EQ102" i="1"/>
  <c r="A101" i="1"/>
  <c r="EQ101" i="1"/>
  <c r="AG175" i="1"/>
  <c r="EQ174" i="1"/>
  <c r="EQ173" i="1"/>
  <c r="A173" i="1"/>
  <c r="A142" i="1"/>
  <c r="AG143" i="1"/>
  <c r="AG144" i="1" s="1"/>
  <c r="EQ141" i="1"/>
  <c r="A141" i="1"/>
  <c r="AG104" i="1" l="1"/>
  <c r="AG105" i="1" s="1"/>
  <c r="EQ103" i="1"/>
  <c r="A103" i="1"/>
  <c r="A174" i="1"/>
  <c r="AG176" i="1"/>
  <c r="A175" i="1"/>
  <c r="EQ144" i="1"/>
  <c r="A144" i="1"/>
  <c r="EQ143" i="1"/>
  <c r="A143" i="1"/>
  <c r="AG106" i="1" l="1"/>
  <c r="EQ105" i="1"/>
  <c r="A105" i="1"/>
  <c r="A104" i="1"/>
  <c r="EQ104" i="1"/>
  <c r="EQ176" i="1"/>
  <c r="AG177" i="1"/>
  <c r="A176" i="1"/>
  <c r="AG107" i="1" l="1"/>
  <c r="AG108" i="1" s="1"/>
  <c r="AG109" i="1" s="1"/>
  <c r="A106" i="1"/>
  <c r="EQ106" i="1"/>
  <c r="A177" i="1"/>
  <c r="AG178" i="1"/>
  <c r="A109" i="1" l="1"/>
  <c r="EQ109" i="1"/>
  <c r="EQ108" i="1"/>
  <c r="A108" i="1"/>
  <c r="A107" i="1"/>
  <c r="EQ107" i="1"/>
  <c r="AG179" i="1"/>
  <c r="A178" i="1"/>
  <c r="EQ178" i="1"/>
  <c r="EQ179" i="1" l="1"/>
  <c r="A179" i="1"/>
  <c r="AG180" i="1"/>
  <c r="A180" i="1" l="1"/>
  <c r="EQ180" i="1"/>
  <c r="AG181" i="1"/>
  <c r="EQ181" i="1" l="1"/>
  <c r="AG182" i="1"/>
  <c r="A181" i="1"/>
  <c r="A182" i="1" l="1"/>
  <c r="EQ182" i="1"/>
  <c r="AG183" i="1"/>
  <c r="AG184" i="1" l="1"/>
  <c r="A183" i="1"/>
  <c r="EQ183" i="1"/>
  <c r="AG185" i="1" l="1"/>
  <c r="A184" i="1"/>
  <c r="EQ184" i="1"/>
  <c r="AG186" i="1" l="1"/>
  <c r="EQ185" i="1"/>
  <c r="A185" i="1"/>
  <c r="A186" i="1" l="1"/>
  <c r="AG187" i="1"/>
  <c r="AG188" i="1" l="1"/>
  <c r="EQ187" i="1"/>
  <c r="A187" i="1"/>
  <c r="AG189" i="1" l="1"/>
  <c r="A188" i="1"/>
  <c r="AG190" i="1" l="1"/>
  <c r="EQ189" i="1"/>
  <c r="A189" i="1"/>
  <c r="EQ190" i="1" l="1"/>
  <c r="A190" i="1"/>
  <c r="AG191" i="1"/>
  <c r="AG192" i="1" l="1"/>
  <c r="A191" i="1"/>
  <c r="EQ191" i="1"/>
  <c r="AG157" i="1" l="1"/>
  <c r="AG158" i="1" s="1"/>
  <c r="AG193" i="1"/>
  <c r="A192" i="1"/>
  <c r="EQ192" i="1"/>
  <c r="AG159" i="1" l="1"/>
  <c r="A158" i="1"/>
  <c r="EQ158" i="1"/>
  <c r="A193" i="1"/>
  <c r="AG194" i="1"/>
  <c r="EQ193" i="1"/>
  <c r="A157" i="1"/>
  <c r="EQ157" i="1"/>
  <c r="AG160" i="1" l="1"/>
  <c r="A159" i="1"/>
  <c r="EQ159" i="1"/>
  <c r="A194" i="1"/>
  <c r="EQ194" i="1"/>
  <c r="AG195" i="1"/>
  <c r="EQ160" i="1" l="1"/>
  <c r="AG161" i="1"/>
  <c r="A160" i="1"/>
  <c r="A195" i="1"/>
  <c r="EQ195" i="1"/>
  <c r="AG196" i="1"/>
  <c r="AG162" i="1" l="1"/>
  <c r="A161" i="1"/>
  <c r="EQ161" i="1"/>
  <c r="A196" i="1"/>
  <c r="AG197" i="1"/>
  <c r="EQ196" i="1"/>
  <c r="AG163" i="1" l="1"/>
  <c r="EQ162" i="1"/>
  <c r="A162" i="1"/>
  <c r="EQ197" i="1"/>
  <c r="AG198" i="1"/>
  <c r="A197" i="1"/>
  <c r="EQ163" i="1" l="1"/>
  <c r="A163" i="1"/>
  <c r="EQ198" i="1"/>
  <c r="A198" i="1"/>
  <c r="AG199" i="1"/>
  <c r="A199" i="1" l="1"/>
  <c r="EQ199" i="1"/>
  <c r="AG200" i="1"/>
  <c r="AG201" i="1" l="1"/>
  <c r="EQ200" i="1"/>
  <c r="A200" i="1"/>
  <c r="AG202" i="1" l="1"/>
  <c r="A201" i="1"/>
  <c r="EQ201" i="1"/>
  <c r="EQ202" i="1" l="1"/>
  <c r="A202" i="1"/>
  <c r="AG203" i="1"/>
  <c r="A203" i="1" l="1"/>
  <c r="EQ203" i="1"/>
  <c r="AG204" i="1"/>
  <c r="A204" i="1" l="1"/>
  <c r="AG205" i="1"/>
  <c r="EQ204" i="1"/>
  <c r="AG206" i="1" l="1"/>
  <c r="A205" i="1"/>
  <c r="EQ205" i="1"/>
  <c r="AG207" i="1" l="1"/>
  <c r="A206" i="1"/>
  <c r="EQ206" i="1"/>
  <c r="A207" i="1" l="1"/>
  <c r="AG208" i="1"/>
  <c r="EQ207" i="1"/>
  <c r="A208" i="1" l="1"/>
  <c r="EQ208" i="1"/>
  <c r="AG209" i="1"/>
  <c r="A209" i="1" l="1"/>
  <c r="EQ209" i="1"/>
  <c r="AG210" i="1"/>
  <c r="EQ210" i="1" l="1"/>
  <c r="A210" i="1"/>
  <c r="AG211" i="1"/>
  <c r="EQ211" i="1" l="1"/>
  <c r="A211" i="1"/>
  <c r="AG212" i="1"/>
  <c r="A212" i="1" l="1"/>
  <c r="AG213" i="1"/>
  <c r="EQ212" i="1"/>
  <c r="A213" i="1" l="1"/>
  <c r="EQ213" i="1"/>
  <c r="AG214" i="1"/>
  <c r="A214" i="1" l="1"/>
  <c r="AG215" i="1"/>
  <c r="EQ214" i="1"/>
  <c r="AG216" i="1" l="1"/>
  <c r="A215" i="1"/>
  <c r="EQ215" i="1"/>
  <c r="AG217" i="1" l="1"/>
  <c r="EQ216" i="1"/>
  <c r="A216" i="1"/>
  <c r="AG218" i="1" l="1"/>
  <c r="A217" i="1"/>
  <c r="EQ217" i="1"/>
  <c r="EQ218" i="1" l="1"/>
  <c r="A218" i="1"/>
  <c r="AG219" i="1"/>
  <c r="AG220" i="1" l="1"/>
  <c r="EQ219" i="1"/>
  <c r="A219" i="1"/>
  <c r="EQ220" i="1" l="1"/>
  <c r="A220" i="1"/>
  <c r="A97" i="1" l="1"/>
  <c r="ER29" i="1"/>
  <c r="A87" i="1" l="1"/>
  <c r="ER87" i="1"/>
  <c r="ER97" i="1"/>
  <c r="A29" i="1"/>
  <c r="ER88" i="1"/>
  <c r="A88" i="1"/>
  <c r="ER89" i="1"/>
  <c r="A89" i="1"/>
  <c r="ER30" i="1"/>
  <c r="A30" i="1"/>
</calcChain>
</file>

<file path=xl/sharedStrings.xml><?xml version="1.0" encoding="utf-8"?>
<sst xmlns="http://schemas.openxmlformats.org/spreadsheetml/2006/main" count="805" uniqueCount="300">
  <si>
    <t>Plac.</t>
  </si>
  <si>
    <t xml:space="preserve">Kastare </t>
  </si>
  <si>
    <t>Klubb</t>
  </si>
  <si>
    <t>Växjö Open</t>
  </si>
  <si>
    <t>Björkenäs Open</t>
  </si>
  <si>
    <t>Utomhus-SM Dag 1</t>
  </si>
  <si>
    <t>Utomhus-SM Dag 2</t>
  </si>
  <si>
    <t>Ranking-poäng</t>
  </si>
  <si>
    <t>Dynapac Open</t>
  </si>
  <si>
    <t>Åseda Open</t>
  </si>
  <si>
    <t>Höstskon Nybro</t>
  </si>
  <si>
    <t>Novemberkampen</t>
  </si>
  <si>
    <t>Inomhus-SM</t>
  </si>
  <si>
    <t>Tingsryds Open</t>
  </si>
  <si>
    <t>Antal täv-lingar</t>
  </si>
  <si>
    <r>
      <t xml:space="preserve">Svenska Hästskokastarförbundets </t>
    </r>
    <r>
      <rPr>
        <b/>
        <u/>
        <sz val="12"/>
        <color indexed="8"/>
        <rFont val="Arial"/>
        <family val="2"/>
      </rPr>
      <t>Seriespelsranking</t>
    </r>
  </si>
  <si>
    <r>
      <t xml:space="preserve">Svenska Hästskokastarförbundets </t>
    </r>
    <r>
      <rPr>
        <b/>
        <u/>
        <sz val="12"/>
        <color indexed="8"/>
        <rFont val="Arial"/>
        <family val="2"/>
      </rPr>
      <t>Sverigeranking</t>
    </r>
  </si>
  <si>
    <t>MINIOR</t>
  </si>
  <si>
    <t>Antal serie-resultat</t>
  </si>
  <si>
    <t xml:space="preserve">Ranking-snitt </t>
  </si>
  <si>
    <t>Total-poäng serie-resultat</t>
  </si>
  <si>
    <t>Antal vunna dubblar</t>
  </si>
  <si>
    <t>Antal förlorade dubblar</t>
  </si>
  <si>
    <t>Antal vunna singlar</t>
  </si>
  <si>
    <t>Antal förlorade singlar</t>
  </si>
  <si>
    <t>Uträkning   för</t>
  </si>
  <si>
    <t>statistik vunna resp.</t>
  </si>
  <si>
    <t xml:space="preserve">förlorade </t>
  </si>
  <si>
    <t>dubblar och singlar.</t>
  </si>
  <si>
    <t>Inskrivning resultat</t>
  </si>
  <si>
    <t>Leo Andersson</t>
  </si>
  <si>
    <t>Sandor Bodi</t>
  </si>
  <si>
    <t>Alvesta</t>
  </si>
  <si>
    <t>Maj-Britt Jarl</t>
  </si>
  <si>
    <t>Växjö</t>
  </si>
  <si>
    <t>Gert Karlsson</t>
  </si>
  <si>
    <t>Korpen Åseda</t>
  </si>
  <si>
    <t>Tomas Lindahl</t>
  </si>
  <si>
    <t>Olle Ottosson</t>
  </si>
  <si>
    <t>Kent Sundahl</t>
  </si>
  <si>
    <t>Carina Gneupel</t>
  </si>
  <si>
    <t>Sibbamåla</t>
  </si>
  <si>
    <t>Inga-Lill Stühr</t>
  </si>
  <si>
    <t>Lessebo</t>
  </si>
  <si>
    <t>Göran Persson</t>
  </si>
  <si>
    <t>Paul Karlsson</t>
  </si>
  <si>
    <t>Leif Sundahl</t>
  </si>
  <si>
    <t>Thomas Dahl</t>
  </si>
  <si>
    <t>Bo Fransson</t>
  </si>
  <si>
    <t>Tingsryd</t>
  </si>
  <si>
    <t>Hans Johansson</t>
  </si>
  <si>
    <t>Matz Karlsson</t>
  </si>
  <si>
    <t>Bela Bodi</t>
  </si>
  <si>
    <t>Ingvar Eriksson</t>
  </si>
  <si>
    <t>Lanternan</t>
  </si>
  <si>
    <t>Lasse Nilsson</t>
  </si>
  <si>
    <t>Christer Blomgren</t>
  </si>
  <si>
    <t>Johan Johansson</t>
  </si>
  <si>
    <t>Hans Lundqvist</t>
  </si>
  <si>
    <t>Armin Sisic</t>
  </si>
  <si>
    <t>Arne Nygren</t>
  </si>
  <si>
    <t>Ulrika Rydell</t>
  </si>
  <si>
    <t>Fredrik Lundin</t>
  </si>
  <si>
    <t>Lasse Brincner</t>
  </si>
  <si>
    <t>Solveig Axelsson</t>
  </si>
  <si>
    <t>Korpen Nybro</t>
  </si>
  <si>
    <t>Roland Sjöstrand</t>
  </si>
  <si>
    <t>Berndt Pettersson</t>
  </si>
  <si>
    <t>Solveig Brincner</t>
  </si>
  <si>
    <t>Kjell Rydh</t>
  </si>
  <si>
    <t>Allan Persson</t>
  </si>
  <si>
    <t>Tobias Gneupel</t>
  </si>
  <si>
    <t>Mattias Gneupel</t>
  </si>
  <si>
    <t>Peter Olsson</t>
  </si>
  <si>
    <t>Stefan Tollstam</t>
  </si>
  <si>
    <t>Mattias Olsson</t>
  </si>
  <si>
    <t>Ewa Malmqvist</t>
  </si>
  <si>
    <t>Jan Petersson</t>
  </si>
  <si>
    <t>Roy Dahlén</t>
  </si>
  <si>
    <t>Louise Tollstam</t>
  </si>
  <si>
    <t>Marianne Karlsson</t>
  </si>
  <si>
    <t>Bernt Olsson</t>
  </si>
  <si>
    <t>Morgan Atle</t>
  </si>
  <si>
    <t>Lars-Åke Karlsson</t>
  </si>
  <si>
    <t>Antal arrangerade tävlingar</t>
  </si>
  <si>
    <t>Bo Petersson</t>
  </si>
  <si>
    <t>Lisbeth Nygaard-Karlsson</t>
  </si>
  <si>
    <t>Blekinge-DM Ute</t>
  </si>
  <si>
    <t xml:space="preserve">Dynapac </t>
  </si>
  <si>
    <t>Carlskrona</t>
  </si>
  <si>
    <t>Anders Johansson</t>
  </si>
  <si>
    <t>Snitt per serie</t>
  </si>
  <si>
    <t>Lennart Karlsson</t>
  </si>
  <si>
    <t>Berndt Petersson</t>
  </si>
  <si>
    <t>Dan Hallstan</t>
  </si>
  <si>
    <t>Värends Hsk</t>
  </si>
  <si>
    <t>Christer Brincner</t>
  </si>
  <si>
    <t>Rankingpoäng</t>
  </si>
  <si>
    <t>Antal tävlingar</t>
  </si>
  <si>
    <t>-</t>
  </si>
  <si>
    <t>Antal vunna matcher i %</t>
  </si>
  <si>
    <t>Alexander Lundqvist</t>
  </si>
  <si>
    <t>ej medräknad</t>
  </si>
  <si>
    <t>Antal kastare som deltagit i samtliga tävlingar senaste 12 månaderna:</t>
  </si>
  <si>
    <t>missade tävlingar</t>
  </si>
  <si>
    <t>Ej medräknat resultat</t>
  </si>
  <si>
    <t>Maire Johansson</t>
  </si>
  <si>
    <t>Gilbert Pettersson</t>
  </si>
  <si>
    <t>Värendspokalen</t>
  </si>
  <si>
    <t>Peter Edlund</t>
  </si>
  <si>
    <t>Ingegerd Pettersson</t>
  </si>
  <si>
    <t>Alf Svensson</t>
  </si>
  <si>
    <t>Julius Gneupel</t>
  </si>
  <si>
    <t>Olle Nilsson</t>
  </si>
  <si>
    <t>Kerstin Svensson</t>
  </si>
  <si>
    <t>Jämjö Hsk</t>
  </si>
  <si>
    <t>Jerry Viksten</t>
  </si>
  <si>
    <t>Ronny Lundberg</t>
  </si>
  <si>
    <t>Regler för Sverige-,Junior- o Miniorranking</t>
  </si>
  <si>
    <t>som varje enskild kastare har fått ihop.</t>
  </si>
  <si>
    <t>Max från 13 tävlingar kan medräknas, och då räknas de 13 med högst resultat.</t>
  </si>
  <si>
    <t xml:space="preserve">Rankingpoäng utgör den totala poängen från rankingtävlingar under säsongen </t>
  </si>
  <si>
    <t>Den som har högst poäng när säsongen är över vinner.</t>
  </si>
  <si>
    <t>Skulle det vara kastare som hamnar på samma poäng när säsongen är över, och är bland de</t>
  </si>
  <si>
    <t>tre bästa så gäller detta för att skilja dem åt.</t>
  </si>
  <si>
    <t>1. Högst snitt per serie</t>
  </si>
  <si>
    <t>2. Högst poäng på en tävling, sedan näst högst osv.</t>
  </si>
  <si>
    <t xml:space="preserve">3. Högsta poängen på senaste tävlingen, sedan den dessför innan osv.(DM-tävlingar ej inräknade) </t>
  </si>
  <si>
    <t>4. Skulle det fortfarande inte gå att skilja dem åt, så blir de på samma plats.</t>
  </si>
  <si>
    <t>Seriespelsranking</t>
  </si>
  <si>
    <t>Alla individuella seriespelsresultaten under säsongen räknas in.</t>
  </si>
  <si>
    <t xml:space="preserve">Den som har högst snitt när säsongen är över vinner. </t>
  </si>
  <si>
    <t>Skulle det vara kastare som hamnar på samma snitt när säsongen är över, och är bland de</t>
  </si>
  <si>
    <t>För att kunna vara bland de tre pristagarna, måste man spelat minst 7 serier.</t>
  </si>
  <si>
    <t>1. Det högsta serieresultatet, sedan näst högsta osv.</t>
  </si>
  <si>
    <t>2. Skulle det fortfarande inte gå att skilja dem åt, så blir de på samma plats.</t>
  </si>
  <si>
    <t>Bengt Fabbeke</t>
  </si>
  <si>
    <t>Gotland Open</t>
  </si>
  <si>
    <t>Utomhus Smålandsmästaren</t>
  </si>
  <si>
    <t xml:space="preserve">Inomhus Smålandsmästaren </t>
  </si>
  <si>
    <t>Blekinge DM Inne</t>
  </si>
  <si>
    <t>Gotlands-DM inne</t>
  </si>
  <si>
    <t>Blekinge DM inne</t>
  </si>
  <si>
    <t>Växjö Hsk</t>
  </si>
  <si>
    <t>Jörgen Holmqvist</t>
  </si>
  <si>
    <t>Lessebo Hsk</t>
  </si>
  <si>
    <t>Göran Brincner</t>
  </si>
  <si>
    <t>Lukas Bern</t>
  </si>
  <si>
    <t>Towe Danielsson</t>
  </si>
  <si>
    <t>Christian Balsiger</t>
  </si>
  <si>
    <t>Alf Johansson</t>
  </si>
  <si>
    <t>Nils-Åke Hansson</t>
  </si>
  <si>
    <t>Martin Antic</t>
  </si>
  <si>
    <t>Linnea Gneupel</t>
  </si>
  <si>
    <t>Anita Fabbeke</t>
  </si>
  <si>
    <t>Elin Olsson</t>
  </si>
  <si>
    <t>Hsk Tingzås</t>
  </si>
  <si>
    <t>Sune Olsson</t>
  </si>
  <si>
    <t>Göran Olofsson</t>
  </si>
  <si>
    <t>Gunnar Lundbeck</t>
  </si>
  <si>
    <t>Gebriela Kostantinos</t>
  </si>
  <si>
    <t>Maria Andersson</t>
  </si>
  <si>
    <t>Sebastian Israelsson</t>
  </si>
  <si>
    <t>Jonas Klarström</t>
  </si>
  <si>
    <t>Ingegärd Holmqvist</t>
  </si>
  <si>
    <t>Septemberskon</t>
  </si>
  <si>
    <t>Mikael Bodi</t>
  </si>
  <si>
    <t>Joel Sundahl</t>
  </si>
  <si>
    <t>Rolf Johannesson</t>
  </si>
  <si>
    <t>Magnus Israelsson</t>
  </si>
  <si>
    <t xml:space="preserve">Sibbamåla </t>
  </si>
  <si>
    <t>Anders Karlsson</t>
  </si>
  <si>
    <t>Cementa IF</t>
  </si>
  <si>
    <t>Bengt Andersson</t>
  </si>
  <si>
    <t>Åke Bergqvist</t>
  </si>
  <si>
    <t>Anne-Marie Larsson</t>
  </si>
  <si>
    <t>Mimmi Hansson</t>
  </si>
  <si>
    <t>Ann-Marie Larsson</t>
  </si>
  <si>
    <t>Kjell Åkesson</t>
  </si>
  <si>
    <t>Ulrika Strandahl</t>
  </si>
  <si>
    <t>Arne Blihd</t>
  </si>
  <si>
    <t>Lisbeth Blihd</t>
  </si>
  <si>
    <t>Karin Gullbrand</t>
  </si>
  <si>
    <t>Bill Bergman</t>
  </si>
  <si>
    <t>Per-Åke Södergren</t>
  </si>
  <si>
    <t>Carlskrona Cup</t>
  </si>
  <si>
    <t>Göran Mårtensson</t>
  </si>
  <si>
    <t>Irené Pettersson</t>
  </si>
  <si>
    <t>Åke Bergkvist</t>
  </si>
  <si>
    <t>Stefan Olofsson</t>
  </si>
  <si>
    <t>Bertil Westergren</t>
  </si>
  <si>
    <t>Team Småland Hsk</t>
  </si>
  <si>
    <t>Mats Mårtensson</t>
  </si>
  <si>
    <t>Nathalie Sundahl</t>
  </si>
  <si>
    <t>Kevin Rydell</t>
  </si>
  <si>
    <t>Marcus Karlsson</t>
  </si>
  <si>
    <t>Inge Skoglöv</t>
  </si>
  <si>
    <t>Stephan Gervide</t>
  </si>
  <si>
    <t>Eva Åkesson</t>
  </si>
  <si>
    <t>Oscar Stener</t>
  </si>
  <si>
    <t>Krister Nygren</t>
  </si>
  <si>
    <t>Ivar Lindstedt</t>
  </si>
  <si>
    <t>Boge Sels</t>
  </si>
  <si>
    <t>Dan Madayang</t>
  </si>
  <si>
    <t>Mathias Karlberg</t>
  </si>
  <si>
    <t>Hannah Karlberg</t>
  </si>
  <si>
    <t>Daniel Mårtensson</t>
  </si>
  <si>
    <t>Bo Trulsson</t>
  </si>
  <si>
    <t>Hanna Karlberg</t>
  </si>
  <si>
    <t>Arne Blidh</t>
  </si>
  <si>
    <t>Kerstin Magnusson</t>
  </si>
  <si>
    <t xml:space="preserve">Växjö </t>
  </si>
  <si>
    <t>Annika K. Milsten</t>
  </si>
  <si>
    <t>(-)</t>
  </si>
  <si>
    <t>Inge Skoglöw</t>
  </si>
  <si>
    <t>Tommy Svensson</t>
  </si>
  <si>
    <t>Christer Eriksson</t>
  </si>
  <si>
    <t>Kenneth Andersson</t>
  </si>
  <si>
    <t>Roland Andreasson</t>
  </si>
  <si>
    <t>Susanne Simonsson</t>
  </si>
  <si>
    <t>Niklas Berglund</t>
  </si>
  <si>
    <t>Klara Larsson</t>
  </si>
  <si>
    <t>Michael Karlsson</t>
  </si>
  <si>
    <t>Mikael Grönskog</t>
  </si>
  <si>
    <t>Cementa open</t>
  </si>
  <si>
    <t>Yamolada Damnoegam</t>
  </si>
  <si>
    <t>Per-Olof Johansson</t>
  </si>
  <si>
    <t>x</t>
  </si>
  <si>
    <t>Günter Irascho</t>
  </si>
  <si>
    <t>Linus Israelsson-Ed</t>
  </si>
  <si>
    <t>Sandra Widlund</t>
  </si>
  <si>
    <t>Hathaichonlanee Phaengphui</t>
  </si>
  <si>
    <t>Carina Andersson</t>
  </si>
  <si>
    <t>Magnus Sundqvist</t>
  </si>
  <si>
    <t>Dag Strauke</t>
  </si>
  <si>
    <t>Göte Andersson</t>
  </si>
  <si>
    <t>Göran Olsson</t>
  </si>
  <si>
    <t>Susanne Bergman</t>
  </si>
  <si>
    <t>Ted Svensson</t>
  </si>
  <si>
    <t>Joakim Hansson</t>
  </si>
  <si>
    <t>Malin Klarström</t>
  </si>
  <si>
    <t>Bengt-Erik Holmberg</t>
  </si>
  <si>
    <t>Malte Holm</t>
  </si>
  <si>
    <t>Brf Bågen Moheda</t>
  </si>
  <si>
    <t>Christina Holmberg</t>
  </si>
  <si>
    <t>Snitt / tävling förutom DM :</t>
  </si>
  <si>
    <t>Christer Collin</t>
  </si>
  <si>
    <t>Elias Thomsson</t>
  </si>
  <si>
    <t>Anna Olausson</t>
  </si>
  <si>
    <t>Patrik Olausson</t>
  </si>
  <si>
    <t>Jonathan Holmqvist</t>
  </si>
  <si>
    <t>Bo Lindekrans</t>
  </si>
  <si>
    <t>Britt-Marie Jarl</t>
  </si>
  <si>
    <t>Amanda Olausson</t>
  </si>
  <si>
    <t>Ella Olausson</t>
  </si>
  <si>
    <t>Ros-Marie Johansson</t>
  </si>
  <si>
    <t>Antal starter senaste 12 månaderna föruton DM:</t>
  </si>
  <si>
    <t>Anders Alriksson</t>
  </si>
  <si>
    <t>Joakim Strand</t>
  </si>
  <si>
    <t>Kerstin Petersen</t>
  </si>
  <si>
    <t>Saga Karlberg</t>
  </si>
  <si>
    <t>Malin Holmander</t>
  </si>
  <si>
    <t>2018_2019</t>
  </si>
  <si>
    <t>Leif Danielsson</t>
  </si>
  <si>
    <t>Jom Jem</t>
  </si>
  <si>
    <t>Anita Streliny</t>
  </si>
  <si>
    <t>Janne Johansson</t>
  </si>
  <si>
    <t>Roger Frost</t>
  </si>
  <si>
    <t>Lars Johanesson</t>
  </si>
  <si>
    <t>Ola Frost</t>
  </si>
  <si>
    <t>Niclas Gunnarsson</t>
  </si>
  <si>
    <t>Therese Frost</t>
  </si>
  <si>
    <t>Livsnjutarna</t>
  </si>
  <si>
    <t>Leif Ahlex</t>
  </si>
  <si>
    <t>Ulf Jörgensen</t>
  </si>
  <si>
    <t>Dynapac</t>
  </si>
  <si>
    <t>Christer Lööv</t>
  </si>
  <si>
    <t>Gustav Svensson</t>
  </si>
  <si>
    <t>Alfons Andersson</t>
  </si>
  <si>
    <t>Carlskrona Hsc</t>
  </si>
  <si>
    <t>Christer Grahn</t>
  </si>
  <si>
    <t>Hampus Borgström</t>
  </si>
  <si>
    <t>Tony Borgström</t>
  </si>
  <si>
    <t>Helene Andersson</t>
  </si>
  <si>
    <t>Mona Andersson</t>
  </si>
  <si>
    <t>Irene Petersson</t>
  </si>
  <si>
    <t>Björn Landberg</t>
  </si>
  <si>
    <t>Vaxholm Hsk</t>
  </si>
  <si>
    <t>Kristian Jältsäter</t>
  </si>
  <si>
    <t>Andreas Gundersen</t>
  </si>
  <si>
    <t>Björn Gabrielsson</t>
  </si>
  <si>
    <t>Annika Milsten</t>
  </si>
  <si>
    <t>SLUTSTÄLLNING</t>
  </si>
  <si>
    <t>Lena Johansson</t>
  </si>
  <si>
    <t>Åke Bjaerregard</t>
  </si>
  <si>
    <t>Daniel lito Wadman</t>
  </si>
  <si>
    <t>Säsong 2018 / 2019</t>
  </si>
  <si>
    <t>Joseph Attenberger</t>
  </si>
  <si>
    <t>Christoffer Cederholm</t>
  </si>
  <si>
    <t>Lana Galea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</si>
</sst>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r&quot;_-;\-* #,##0.00\ &quot;kr&quot;_-;_-* &quot;-&quot;??\ &quot;kr&quot;_-;_-@_-"/>
  </numFmts>
  <fonts count="28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sz val="11"/>
      <name val="Arial"/>
      <family val="2"/>
    </font>
    <font>
      <u/>
      <sz val="10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u/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Fill="1" applyBorder="1"/>
    <xf numFmtId="0" fontId="6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0" borderId="0" xfId="0" applyAlignment="1">
      <alignment horizontal="center" wrapText="1"/>
    </xf>
    <xf numFmtId="0" fontId="0" fillId="0" borderId="0" xfId="0" applyAlignment="1">
      <alignment textRotation="90" wrapText="1"/>
    </xf>
    <xf numFmtId="0" fontId="10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textRotation="90" wrapText="1"/>
    </xf>
    <xf numFmtId="1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1" xfId="0" applyFont="1" applyFill="1" applyBorder="1"/>
    <xf numFmtId="0" fontId="10" fillId="0" borderId="1" xfId="0" applyFon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2" fontId="12" fillId="0" borderId="0" xfId="0" applyNumberFormat="1" applyFont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16" fillId="0" borderId="1" xfId="0" applyFont="1" applyBorder="1"/>
    <xf numFmtId="0" fontId="16" fillId="0" borderId="0" xfId="0" applyFont="1"/>
    <xf numFmtId="14" fontId="4" fillId="0" borderId="0" xfId="0" applyNumberFormat="1" applyFont="1" applyAlignment="1">
      <alignment horizontal="center"/>
    </xf>
    <xf numFmtId="0" fontId="6" fillId="0" borderId="0" xfId="0" applyFont="1"/>
    <xf numFmtId="0" fontId="15" fillId="0" borderId="0" xfId="0" applyFont="1"/>
    <xf numFmtId="0" fontId="4" fillId="0" borderId="1" xfId="0" applyFont="1" applyBorder="1"/>
    <xf numFmtId="0" fontId="4" fillId="0" borderId="0" xfId="0" applyFont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Alignment="1">
      <alignment horizontal="center" textRotation="9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7" fillId="0" borderId="4" xfId="0" applyFont="1" applyBorder="1" applyAlignment="1">
      <alignment textRotation="90"/>
    </xf>
    <xf numFmtId="10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 wrapText="1"/>
    </xf>
    <xf numFmtId="1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textRotation="90"/>
    </xf>
    <xf numFmtId="0" fontId="1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2" fontId="1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6" xfId="0" applyBorder="1"/>
    <xf numFmtId="0" fontId="0" fillId="0" borderId="0" xfId="0" applyFill="1"/>
    <xf numFmtId="0" fontId="0" fillId="0" borderId="7" xfId="0" applyBorder="1" applyAlignment="1">
      <alignment horizontal="center"/>
    </xf>
    <xf numFmtId="0" fontId="9" fillId="0" borderId="0" xfId="0" applyFont="1"/>
    <xf numFmtId="0" fontId="18" fillId="0" borderId="0" xfId="0" applyFont="1"/>
    <xf numFmtId="44" fontId="0" fillId="0" borderId="0" xfId="0" applyNumberForma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textRotation="90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Border="1"/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2" fillId="0" borderId="0" xfId="0" applyFont="1" applyFill="1" applyBorder="1"/>
    <xf numFmtId="0" fontId="20" fillId="2" borderId="1" xfId="0" applyFont="1" applyFill="1" applyBorder="1" applyAlignment="1">
      <alignment horizontal="center"/>
    </xf>
    <xf numFmtId="0" fontId="9" fillId="0" borderId="1" xfId="0" applyFont="1" applyFill="1" applyBorder="1"/>
    <xf numFmtId="0" fontId="1" fillId="0" borderId="1" xfId="0" applyFont="1" applyBorder="1"/>
    <xf numFmtId="0" fontId="4" fillId="0" borderId="3" xfId="0" applyFont="1" applyFill="1" applyBorder="1" applyAlignment="1">
      <alignment horizontal="center"/>
    </xf>
    <xf numFmtId="0" fontId="1" fillId="0" borderId="1" xfId="0" applyFont="1" applyFill="1" applyBorder="1"/>
    <xf numFmtId="0" fontId="9" fillId="0" borderId="1" xfId="0" applyFont="1" applyBorder="1"/>
    <xf numFmtId="0" fontId="4" fillId="0" borderId="2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Fill="1"/>
    <xf numFmtId="0" fontId="21" fillId="0" borderId="1" xfId="0" applyFont="1" applyFill="1" applyBorder="1" applyAlignment="1">
      <alignment horizontal="center"/>
    </xf>
    <xf numFmtId="0" fontId="22" fillId="0" borderId="1" xfId="0" applyFont="1" applyFill="1" applyBorder="1"/>
    <xf numFmtId="0" fontId="21" fillId="0" borderId="1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textRotation="90"/>
    </xf>
    <xf numFmtId="0" fontId="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/>
    <xf numFmtId="0" fontId="1" fillId="0" borderId="0" xfId="0" applyFont="1" applyAlignment="1">
      <alignment textRotation="90" wrapText="1"/>
    </xf>
    <xf numFmtId="0" fontId="20" fillId="0" borderId="1" xfId="0" applyFont="1" applyFill="1" applyBorder="1" applyAlignment="1">
      <alignment horizontal="center"/>
    </xf>
    <xf numFmtId="0" fontId="24" fillId="0" borderId="1" xfId="0" applyFont="1" applyBorder="1"/>
    <xf numFmtId="0" fontId="4" fillId="3" borderId="1" xfId="0" applyFont="1" applyFill="1" applyBorder="1"/>
    <xf numFmtId="2" fontId="12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0" borderId="0" xfId="0" applyFont="1" applyBorder="1"/>
    <xf numFmtId="0" fontId="4" fillId="0" borderId="8" xfId="0" applyFont="1" applyBorder="1" applyAlignment="1">
      <alignment horizontal="center"/>
    </xf>
    <xf numFmtId="14" fontId="12" fillId="0" borderId="0" xfId="0" applyNumberFormat="1" applyFont="1" applyAlignment="1">
      <alignment horizontal="center"/>
    </xf>
    <xf numFmtId="0" fontId="25" fillId="0" borderId="1" xfId="0" applyFont="1" applyFill="1" applyBorder="1"/>
    <xf numFmtId="1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22" fillId="4" borderId="1" xfId="0" applyFont="1" applyFill="1" applyBorder="1"/>
    <xf numFmtId="0" fontId="21" fillId="4" borderId="1" xfId="0" applyFont="1" applyFill="1" applyBorder="1"/>
    <xf numFmtId="2" fontId="12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4" fillId="4" borderId="1" xfId="0" applyFont="1" applyFill="1" applyBorder="1"/>
    <xf numFmtId="0" fontId="16" fillId="4" borderId="1" xfId="0" applyFont="1" applyFill="1" applyBorder="1"/>
    <xf numFmtId="0" fontId="1" fillId="4" borderId="0" xfId="0" applyFont="1" applyFill="1"/>
    <xf numFmtId="0" fontId="1" fillId="4" borderId="1" xfId="0" applyFont="1" applyFill="1" applyBorder="1"/>
    <xf numFmtId="49" fontId="1" fillId="0" borderId="0" xfId="0" applyNumberFormat="1" applyFont="1" applyBorder="1"/>
    <xf numFmtId="0" fontId="17" fillId="0" borderId="1" xfId="0" applyFont="1" applyFill="1" applyBorder="1"/>
    <xf numFmtId="0" fontId="4" fillId="0" borderId="2" xfId="0" applyFont="1" applyBorder="1"/>
    <xf numFmtId="0" fontId="4" fillId="0" borderId="3" xfId="0" applyFont="1" applyBorder="1"/>
    <xf numFmtId="0" fontId="26" fillId="0" borderId="1" xfId="0" applyFont="1" applyFill="1" applyBorder="1" applyAlignment="1">
      <alignment horizontal="center"/>
    </xf>
    <xf numFmtId="14" fontId="2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0</xdr:row>
          <xdr:rowOff>123825</xdr:rowOff>
        </xdr:from>
        <xdr:to>
          <xdr:col>7</xdr:col>
          <xdr:colOff>76200</xdr:colOff>
          <xdr:row>3</xdr:row>
          <xdr:rowOff>371475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Sverige,</a:t>
              </a:r>
            </a:p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och</a:t>
              </a:r>
            </a:p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miniorranking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0</xdr:row>
          <xdr:rowOff>66675</xdr:rowOff>
        </xdr:from>
        <xdr:to>
          <xdr:col>8</xdr:col>
          <xdr:colOff>0</xdr:colOff>
          <xdr:row>3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 Sverige,</a:t>
              </a:r>
            </a:p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och miniorranking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419100</xdr:colOff>
          <xdr:row>1</xdr:row>
          <xdr:rowOff>66675</xdr:rowOff>
        </xdr:from>
        <xdr:to>
          <xdr:col>3</xdr:col>
          <xdr:colOff>523875</xdr:colOff>
          <xdr:row>3</xdr:row>
          <xdr:rowOff>152400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Sortera</a:t>
              </a:r>
            </a:p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seriespelsranking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ES22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2.75" x14ac:dyDescent="0.2"/>
  <cols>
    <col min="1" max="1" width="9.28515625" customWidth="1"/>
    <col min="2" max="2" width="22.140625" customWidth="1"/>
    <col min="3" max="3" width="15.5703125" customWidth="1"/>
    <col min="4" max="4" width="6.42578125" customWidth="1"/>
    <col min="5" max="5" width="1.7109375" customWidth="1"/>
    <col min="6" max="6" width="3.7109375" customWidth="1"/>
    <col min="7" max="7" width="7.28515625" customWidth="1"/>
    <col min="8" max="8" width="1.7109375" customWidth="1"/>
    <col min="9" max="27" width="4.140625" customWidth="1"/>
    <col min="28" max="31" width="6.7109375" style="10" customWidth="1"/>
    <col min="32" max="32" width="6.7109375" style="25" customWidth="1"/>
    <col min="33" max="35" width="6.7109375" customWidth="1"/>
    <col min="38" max="51" width="4.7109375" style="10" customWidth="1"/>
    <col min="52" max="56" width="4.7109375" customWidth="1"/>
    <col min="57" max="76" width="4.7109375" style="10" customWidth="1"/>
    <col min="77" max="79" width="4.7109375" customWidth="1"/>
    <col min="80" max="80" width="4.7109375" style="10" customWidth="1"/>
    <col min="81" max="144" width="4.7109375" customWidth="1"/>
    <col min="145" max="148" width="4.7109375" style="10" customWidth="1"/>
    <col min="149" max="191" width="4.7109375" customWidth="1"/>
  </cols>
  <sheetData>
    <row r="1" spans="1:149" ht="15.75" x14ac:dyDescent="0.25">
      <c r="A1" s="1"/>
      <c r="B1" s="2" t="s">
        <v>16</v>
      </c>
      <c r="C1" s="3"/>
      <c r="X1" s="59" t="s">
        <v>103</v>
      </c>
      <c r="Y1" s="58">
        <f>COUNTIF(F5:F199,15)</f>
        <v>3</v>
      </c>
      <c r="AF1" s="127" t="s">
        <v>256</v>
      </c>
      <c r="AG1">
        <f>SUM(I2:AA2)+(AI1)-(M2+R2+X2+Y2)</f>
        <v>838</v>
      </c>
      <c r="AI1" s="10">
        <f>Miniorranking!$AC$1</f>
        <v>9</v>
      </c>
    </row>
    <row r="2" spans="1:149" ht="24.75" customHeight="1" x14ac:dyDescent="0.2">
      <c r="A2" s="1"/>
      <c r="B2" s="4" t="s">
        <v>292</v>
      </c>
      <c r="C2" s="5"/>
      <c r="I2">
        <f>COUNT(I5:I220)</f>
        <v>0</v>
      </c>
      <c r="J2">
        <f t="shared" ref="J2:AA2" si="0">COUNT(J5:J220)</f>
        <v>78</v>
      </c>
      <c r="K2">
        <f t="shared" si="0"/>
        <v>74</v>
      </c>
      <c r="L2">
        <f t="shared" si="0"/>
        <v>75</v>
      </c>
      <c r="M2">
        <f t="shared" si="0"/>
        <v>38</v>
      </c>
      <c r="N2">
        <f t="shared" si="0"/>
        <v>80</v>
      </c>
      <c r="O2">
        <f t="shared" si="0"/>
        <v>22</v>
      </c>
      <c r="P2">
        <f t="shared" si="0"/>
        <v>20</v>
      </c>
      <c r="Q2">
        <f t="shared" si="0"/>
        <v>87</v>
      </c>
      <c r="R2">
        <f t="shared" si="0"/>
        <v>39</v>
      </c>
      <c r="S2">
        <f t="shared" si="0"/>
        <v>63</v>
      </c>
      <c r="T2">
        <f t="shared" si="0"/>
        <v>71</v>
      </c>
      <c r="U2">
        <f t="shared" si="0"/>
        <v>68</v>
      </c>
      <c r="V2">
        <f t="shared" si="0"/>
        <v>64</v>
      </c>
      <c r="W2">
        <f t="shared" si="0"/>
        <v>0</v>
      </c>
      <c r="X2">
        <f t="shared" si="0"/>
        <v>32</v>
      </c>
      <c r="Y2">
        <f t="shared" si="0"/>
        <v>49</v>
      </c>
      <c r="Z2">
        <f t="shared" si="0"/>
        <v>69</v>
      </c>
      <c r="AA2">
        <f t="shared" si="0"/>
        <v>58</v>
      </c>
    </row>
    <row r="3" spans="1:149" x14ac:dyDescent="0.2">
      <c r="A3" s="1"/>
      <c r="B3" s="123" t="s">
        <v>296</v>
      </c>
      <c r="C3" s="3"/>
      <c r="D3" s="10"/>
      <c r="E3" s="10"/>
      <c r="F3" s="10"/>
      <c r="G3" s="10"/>
      <c r="H3" s="10"/>
      <c r="I3" s="31" t="str">
        <f t="shared" ref="I3:AA3" si="1">IF(SUM(I5:I400)&gt;100,1,"")</f>
        <v/>
      </c>
      <c r="J3" s="31">
        <f t="shared" si="1"/>
        <v>1</v>
      </c>
      <c r="K3" s="31">
        <f t="shared" si="1"/>
        <v>1</v>
      </c>
      <c r="L3" s="31">
        <f t="shared" si="1"/>
        <v>1</v>
      </c>
      <c r="M3" s="31">
        <f t="shared" si="1"/>
        <v>1</v>
      </c>
      <c r="N3" s="31">
        <f t="shared" si="1"/>
        <v>1</v>
      </c>
      <c r="O3" s="31">
        <f t="shared" si="1"/>
        <v>1</v>
      </c>
      <c r="P3" s="31">
        <f t="shared" si="1"/>
        <v>1</v>
      </c>
      <c r="Q3" s="31">
        <f t="shared" si="1"/>
        <v>1</v>
      </c>
      <c r="R3" s="31">
        <f t="shared" si="1"/>
        <v>1</v>
      </c>
      <c r="S3" s="31">
        <f t="shared" si="1"/>
        <v>1</v>
      </c>
      <c r="T3" s="31">
        <f t="shared" si="1"/>
        <v>1</v>
      </c>
      <c r="U3" s="31">
        <f t="shared" si="1"/>
        <v>1</v>
      </c>
      <c r="V3" s="31">
        <f t="shared" si="1"/>
        <v>1</v>
      </c>
      <c r="W3" s="31" t="str">
        <f t="shared" si="1"/>
        <v/>
      </c>
      <c r="X3" s="31">
        <f t="shared" si="1"/>
        <v>1</v>
      </c>
      <c r="Y3" s="31">
        <f t="shared" si="1"/>
        <v>1</v>
      </c>
      <c r="Z3" s="31">
        <f t="shared" si="1"/>
        <v>1</v>
      </c>
      <c r="AA3" s="31">
        <f t="shared" si="1"/>
        <v>1</v>
      </c>
      <c r="AF3" s="127" t="s">
        <v>245</v>
      </c>
      <c r="AG3">
        <f>SUM(AG1/13)</f>
        <v>64.461538461538467</v>
      </c>
    </row>
    <row r="4" spans="1:149" ht="95.1" customHeight="1" x14ac:dyDescent="0.2">
      <c r="A4" s="5" t="s">
        <v>0</v>
      </c>
      <c r="B4" s="6" t="s">
        <v>1</v>
      </c>
      <c r="C4" s="6" t="s">
        <v>2</v>
      </c>
      <c r="D4" s="49" t="s">
        <v>97</v>
      </c>
      <c r="E4" s="12"/>
      <c r="F4" s="30" t="s">
        <v>98</v>
      </c>
      <c r="G4" s="12" t="s">
        <v>91</v>
      </c>
      <c r="H4" s="12"/>
      <c r="I4" s="11" t="s">
        <v>3</v>
      </c>
      <c r="J4" s="11" t="s">
        <v>4</v>
      </c>
      <c r="K4" s="13" t="s">
        <v>5</v>
      </c>
      <c r="L4" s="13" t="s">
        <v>6</v>
      </c>
      <c r="M4" s="13" t="s">
        <v>138</v>
      </c>
      <c r="N4" s="112" t="s">
        <v>185</v>
      </c>
      <c r="O4" s="13" t="s">
        <v>137</v>
      </c>
      <c r="P4" s="104" t="s">
        <v>224</v>
      </c>
      <c r="Q4" s="11" t="s">
        <v>8</v>
      </c>
      <c r="R4" s="11" t="s">
        <v>87</v>
      </c>
      <c r="S4" s="52" t="s">
        <v>9</v>
      </c>
      <c r="T4" s="11" t="s">
        <v>10</v>
      </c>
      <c r="U4" s="11" t="s">
        <v>11</v>
      </c>
      <c r="V4" s="11" t="s">
        <v>12</v>
      </c>
      <c r="W4" s="11"/>
      <c r="X4" s="13" t="s">
        <v>139</v>
      </c>
      <c r="Y4" s="13" t="s">
        <v>142</v>
      </c>
      <c r="Z4" s="11" t="s">
        <v>108</v>
      </c>
      <c r="AA4" s="11" t="s">
        <v>13</v>
      </c>
      <c r="AB4" s="30" t="s">
        <v>84</v>
      </c>
      <c r="AC4" s="30" t="s">
        <v>105</v>
      </c>
      <c r="AD4" s="30" t="s">
        <v>105</v>
      </c>
      <c r="AE4" s="30" t="s">
        <v>105</v>
      </c>
      <c r="AF4" s="26"/>
      <c r="AG4" s="15"/>
      <c r="AH4" s="71"/>
      <c r="AI4" s="15"/>
      <c r="AJ4" s="16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BI4" s="10">
        <v>1</v>
      </c>
      <c r="BJ4" s="10">
        <v>2</v>
      </c>
      <c r="BK4" s="10">
        <v>3</v>
      </c>
      <c r="BL4" s="10">
        <v>4</v>
      </c>
      <c r="BM4" s="10">
        <v>5</v>
      </c>
      <c r="BN4" s="10">
        <v>6</v>
      </c>
      <c r="BO4" s="10">
        <v>7</v>
      </c>
      <c r="BP4" s="10">
        <v>8</v>
      </c>
      <c r="BQ4" s="10">
        <v>9</v>
      </c>
      <c r="BR4" s="10">
        <v>10</v>
      </c>
      <c r="BS4" s="10">
        <v>11</v>
      </c>
      <c r="BT4" s="10">
        <v>12</v>
      </c>
      <c r="BU4" s="10">
        <v>13</v>
      </c>
      <c r="BV4" s="10">
        <v>14</v>
      </c>
      <c r="BW4" s="10">
        <v>15</v>
      </c>
      <c r="BX4" s="10">
        <v>16</v>
      </c>
      <c r="BY4" s="11" t="s">
        <v>102</v>
      </c>
      <c r="BZ4" s="11"/>
      <c r="CA4" s="11"/>
      <c r="CB4" s="57" t="s">
        <v>104</v>
      </c>
    </row>
    <row r="5" spans="1:149" ht="15.75" x14ac:dyDescent="0.25">
      <c r="A5" s="7" t="str">
        <f>IF(BF5&gt;1,AG5&amp;" ("&amp;AF5&amp;")",AG5&amp;" ("&amp;AH5&amp;")")</f>
        <v>1 (1)</v>
      </c>
      <c r="B5" s="8" t="s">
        <v>39</v>
      </c>
      <c r="C5" s="9" t="s">
        <v>89</v>
      </c>
      <c r="D5" s="20">
        <f t="shared" ref="D5:D68" si="2">SUM(BI5:BU5)</f>
        <v>4623</v>
      </c>
      <c r="E5" s="18"/>
      <c r="F5" s="14">
        <f t="shared" ref="F5:F68" si="3">COUNT(I5:AA5)</f>
        <v>13</v>
      </c>
      <c r="G5" s="19">
        <f t="shared" ref="G5:G68" si="4">SUM((CD5)/(F5*2))</f>
        <v>177.80769230769232</v>
      </c>
      <c r="H5" s="18"/>
      <c r="I5" s="61"/>
      <c r="J5" s="100">
        <v>300</v>
      </c>
      <c r="K5" s="100">
        <v>396</v>
      </c>
      <c r="L5" s="100">
        <v>384</v>
      </c>
      <c r="M5" s="100"/>
      <c r="N5" s="100">
        <v>424</v>
      </c>
      <c r="O5" s="100"/>
      <c r="P5" s="100"/>
      <c r="Q5" s="100">
        <v>385</v>
      </c>
      <c r="R5" s="106">
        <v>264</v>
      </c>
      <c r="S5" s="100">
        <v>407</v>
      </c>
      <c r="T5" s="107">
        <v>457</v>
      </c>
      <c r="U5" s="100">
        <v>267</v>
      </c>
      <c r="V5" s="100">
        <v>298</v>
      </c>
      <c r="W5" s="100"/>
      <c r="X5" s="100"/>
      <c r="Y5" s="100">
        <v>418</v>
      </c>
      <c r="Z5" s="100">
        <v>369</v>
      </c>
      <c r="AA5" s="100">
        <v>254</v>
      </c>
      <c r="AB5" s="125">
        <f t="shared" ref="AB5:AB68" si="5">SUM($I$3:$AA$3)</f>
        <v>17</v>
      </c>
      <c r="AC5" s="68" t="str">
        <f t="shared" ref="AC5:AC68" si="6">BY5</f>
        <v>-</v>
      </c>
      <c r="AD5" s="68" t="str">
        <f t="shared" ref="AD5:AD68" si="7">BZ5</f>
        <v>-</v>
      </c>
      <c r="AE5" s="68" t="str">
        <f t="shared" ref="AE5:AE68" si="8">CA5</f>
        <v>-</v>
      </c>
      <c r="AF5" s="32">
        <v>1</v>
      </c>
      <c r="AG5" s="32">
        <v>1</v>
      </c>
      <c r="AH5" s="32">
        <f t="shared" ref="AH5:AH68" si="9">IF(F5&gt;1,ROW(1:1),"-")</f>
        <v>1</v>
      </c>
      <c r="AI5" s="17">
        <v>1</v>
      </c>
      <c r="AJ5" s="32"/>
      <c r="AK5" s="17"/>
      <c r="AL5" s="10">
        <f t="shared" ref="AL5:AL36" si="10">COUNT($I$3,I5,H5)</f>
        <v>0</v>
      </c>
      <c r="AM5" s="10">
        <f t="shared" ref="AM5:AM36" si="11">COUNT($J$3,J5,I5)</f>
        <v>2</v>
      </c>
      <c r="AN5" s="10">
        <f t="shared" ref="AN5:AN36" si="12">COUNT($K$3,K5,J5)</f>
        <v>3</v>
      </c>
      <c r="AO5" s="10">
        <f t="shared" ref="AO5:AO36" si="13">COUNT($L$3,L5,K5)</f>
        <v>3</v>
      </c>
      <c r="AP5" s="10">
        <f t="shared" ref="AP5:AP36" si="14">COUNT($M$3,M5,L5)</f>
        <v>2</v>
      </c>
      <c r="AQ5" s="10">
        <f t="shared" ref="AQ5:AQ36" si="15">COUNT($N$3,N5,M5)</f>
        <v>2</v>
      </c>
      <c r="AR5" s="10">
        <f t="shared" ref="AR5:AR36" si="16">COUNT($O$3,O5,N5)</f>
        <v>2</v>
      </c>
      <c r="AS5" s="10">
        <f t="shared" ref="AS5:AS36" si="17">COUNT($P$3,P5,O5)</f>
        <v>1</v>
      </c>
      <c r="AT5" s="10">
        <f t="shared" ref="AT5:AT36" si="18">COUNT($Q$3,Q5,P5)</f>
        <v>2</v>
      </c>
      <c r="AU5" s="10">
        <f t="shared" ref="AU5:AU36" si="19">COUNT($R$3,R5,Q5)</f>
        <v>3</v>
      </c>
      <c r="AV5" s="10">
        <f t="shared" ref="AV5:AV36" si="20">COUNT($S$3,S5,R5)</f>
        <v>3</v>
      </c>
      <c r="AW5" s="10">
        <f t="shared" ref="AW5:AW36" si="21">COUNT($T$3,T5,S5)</f>
        <v>3</v>
      </c>
      <c r="AX5" s="10">
        <f t="shared" ref="AX5:AX36" si="22">COUNT($U$3,U5,T5)</f>
        <v>3</v>
      </c>
      <c r="AY5" s="10">
        <f t="shared" ref="AY5:AY36" si="23">COUNT($V$3,V5,U5)</f>
        <v>3</v>
      </c>
      <c r="AZ5" s="10">
        <f t="shared" ref="AZ5:AZ36" si="24">COUNT($W$3,W5,V5)</f>
        <v>1</v>
      </c>
      <c r="BA5" s="10">
        <f t="shared" ref="BA5:BA36" si="25">COUNT($X$3,X5,W5)</f>
        <v>1</v>
      </c>
      <c r="BB5" s="10">
        <f t="shared" ref="BB5:BB36" si="26">COUNT($Y$3,Y5,X5)</f>
        <v>2</v>
      </c>
      <c r="BC5" s="10">
        <f t="shared" ref="BC5:BC36" si="27">COUNT($Z$3,Z5,Y5)</f>
        <v>3</v>
      </c>
      <c r="BD5" s="10">
        <f t="shared" ref="BD5:BD36" si="28">COUNT($AA$3,AA5,Z5)</f>
        <v>3</v>
      </c>
      <c r="BF5" s="10">
        <f t="shared" ref="BF5:BF36" si="29">IF(H5="x",1,2)</f>
        <v>2</v>
      </c>
      <c r="BI5" s="10">
        <f>IF($F5&gt;0,LARGE($I5:$AA5,1),"")</f>
        <v>457</v>
      </c>
      <c r="BJ5" s="10">
        <f>IF($F5&gt;1,LARGE($I5:$AA5,2),"")</f>
        <v>424</v>
      </c>
      <c r="BK5" s="10">
        <f>IF($F5&gt;2,LARGE($I5:$AA5,3),"")</f>
        <v>418</v>
      </c>
      <c r="BL5" s="10">
        <f>IF($F5&gt;3,LARGE($I5:$AA5,4),"")</f>
        <v>407</v>
      </c>
      <c r="BM5" s="10">
        <f>IF($F5&gt;4,LARGE($I5:$AA5,5),"")</f>
        <v>396</v>
      </c>
      <c r="BN5" s="10">
        <f>IF($F5&gt;5,LARGE($I5:$AA5,6),"")</f>
        <v>385</v>
      </c>
      <c r="BO5" s="10">
        <f>IF($F5&gt;6,LARGE($I5:$AA5,7),"")</f>
        <v>384</v>
      </c>
      <c r="BP5" s="10">
        <f>IF($F5&gt;7,LARGE($I5:$AA5,8),"")</f>
        <v>369</v>
      </c>
      <c r="BQ5" s="10">
        <f>IF($F5&gt;8,LARGE($I5:$AA5,9),"")</f>
        <v>300</v>
      </c>
      <c r="BR5" s="10">
        <f>IF($F5&gt;9,LARGE($I5:$AA5,10),"")</f>
        <v>298</v>
      </c>
      <c r="BS5" s="10">
        <f>IF($F5&gt;10,LARGE($I5:$AA5,11),"")</f>
        <v>267</v>
      </c>
      <c r="BT5" s="10">
        <f>IF($F5&gt;11,LARGE($I5:$AA5,12),"")</f>
        <v>264</v>
      </c>
      <c r="BU5" s="10">
        <f>IF($F5&gt;12,LARGE($I5:$AA5,13),"")</f>
        <v>254</v>
      </c>
      <c r="BV5" s="10" t="str">
        <f>IF($F5&gt;13,LARGE($I5:$AA5,14),"")</f>
        <v/>
      </c>
      <c r="BW5" s="10" t="str">
        <f>IF($F5&gt;14,LARGE($I5:$AA5,15),"")</f>
        <v/>
      </c>
      <c r="BX5" s="10" t="str">
        <f>IF($F5&gt;15,LARGE($I5:$AA5,16),"")</f>
        <v/>
      </c>
      <c r="BY5" s="10" t="str">
        <f>IF($F5&gt;13,LARGE($I5:$AA5,14),"-")</f>
        <v>-</v>
      </c>
      <c r="BZ5" s="10" t="str">
        <f>IF($F5&gt;14,LARGE($I5:$AA5,15),"-")</f>
        <v>-</v>
      </c>
      <c r="CA5" s="10" t="str">
        <f>IF($F5&gt;15,LARGE($I5:$AA5,16),"-")</f>
        <v>-</v>
      </c>
      <c r="CB5" s="31">
        <f>SUM(AB5-F5)-2</f>
        <v>2</v>
      </c>
      <c r="CD5">
        <f t="shared" ref="CD5:CD68" si="30">SUM(BI5:BX5)</f>
        <v>4623</v>
      </c>
      <c r="EO5" s="10">
        <v>1</v>
      </c>
      <c r="EQ5" s="10">
        <f t="shared" ref="EQ5:EQ36" si="31">IF(BF5&gt;=1,AG5,"")</f>
        <v>1</v>
      </c>
      <c r="ER5" s="10" t="str">
        <f t="shared" ref="ER5:ER68" si="32">IF(BF5&gt;1,"("&amp;AF5&amp;")","("&amp;AH5&amp;")")</f>
        <v>(1)</v>
      </c>
      <c r="ES5" s="32"/>
    </row>
    <row r="6" spans="1:149" ht="15.75" x14ac:dyDescent="0.25">
      <c r="A6" s="7" t="str">
        <f t="shared" ref="A6:A68" si="33">IF(BF6&gt;1,AG6&amp;" ("&amp;AF6&amp;")",AG6&amp;" ("&amp;AH6&amp;")")</f>
        <v>2 (2)</v>
      </c>
      <c r="B6" s="8" t="s">
        <v>31</v>
      </c>
      <c r="C6" s="9" t="s">
        <v>34</v>
      </c>
      <c r="D6" s="20">
        <f t="shared" si="2"/>
        <v>4227</v>
      </c>
      <c r="E6" s="18"/>
      <c r="F6" s="14">
        <f t="shared" si="3"/>
        <v>11</v>
      </c>
      <c r="G6" s="19">
        <f t="shared" si="4"/>
        <v>192.13636363636363</v>
      </c>
      <c r="H6" s="18"/>
      <c r="I6" s="61"/>
      <c r="J6" s="100">
        <v>402</v>
      </c>
      <c r="K6" s="100">
        <v>358</v>
      </c>
      <c r="L6" s="100">
        <v>401</v>
      </c>
      <c r="M6" s="100">
        <v>422</v>
      </c>
      <c r="N6" s="100"/>
      <c r="O6" s="100"/>
      <c r="P6" s="100"/>
      <c r="Q6" s="100">
        <v>399</v>
      </c>
      <c r="R6" s="106"/>
      <c r="S6" s="100">
        <v>453</v>
      </c>
      <c r="T6" s="107">
        <v>422</v>
      </c>
      <c r="U6" s="100">
        <v>222</v>
      </c>
      <c r="V6" s="100">
        <v>280</v>
      </c>
      <c r="W6" s="100"/>
      <c r="X6" s="100">
        <v>397</v>
      </c>
      <c r="Y6" s="100"/>
      <c r="Z6" s="100">
        <v>471</v>
      </c>
      <c r="AA6" s="100"/>
      <c r="AB6" s="125">
        <f t="shared" si="5"/>
        <v>17</v>
      </c>
      <c r="AC6" s="68" t="str">
        <f t="shared" si="6"/>
        <v>-</v>
      </c>
      <c r="AD6" s="68" t="str">
        <f t="shared" si="7"/>
        <v>-</v>
      </c>
      <c r="AE6" s="68" t="str">
        <f t="shared" si="8"/>
        <v>-</v>
      </c>
      <c r="AF6" s="32">
        <v>2</v>
      </c>
      <c r="AG6" s="32">
        <f t="shared" ref="AG6:AG37" si="34">IF(D6&lt;D5,AI6,AG5)</f>
        <v>2</v>
      </c>
      <c r="AH6" s="32">
        <f t="shared" si="9"/>
        <v>2</v>
      </c>
      <c r="AI6" s="17">
        <v>2</v>
      </c>
      <c r="AJ6" s="32"/>
      <c r="AK6" s="17"/>
      <c r="AL6" s="10">
        <f t="shared" si="10"/>
        <v>0</v>
      </c>
      <c r="AM6" s="10">
        <f t="shared" si="11"/>
        <v>2</v>
      </c>
      <c r="AN6" s="10">
        <f t="shared" si="12"/>
        <v>3</v>
      </c>
      <c r="AO6" s="10">
        <f t="shared" si="13"/>
        <v>3</v>
      </c>
      <c r="AP6" s="10">
        <f t="shared" si="14"/>
        <v>3</v>
      </c>
      <c r="AQ6" s="10">
        <f t="shared" si="15"/>
        <v>2</v>
      </c>
      <c r="AR6" s="10">
        <f t="shared" si="16"/>
        <v>1</v>
      </c>
      <c r="AS6" s="10">
        <f t="shared" si="17"/>
        <v>1</v>
      </c>
      <c r="AT6" s="10">
        <f t="shared" si="18"/>
        <v>2</v>
      </c>
      <c r="AU6" s="10">
        <f t="shared" si="19"/>
        <v>2</v>
      </c>
      <c r="AV6" s="10">
        <f t="shared" si="20"/>
        <v>2</v>
      </c>
      <c r="AW6" s="10">
        <f t="shared" si="21"/>
        <v>3</v>
      </c>
      <c r="AX6" s="10">
        <f t="shared" si="22"/>
        <v>3</v>
      </c>
      <c r="AY6" s="10">
        <f t="shared" si="23"/>
        <v>3</v>
      </c>
      <c r="AZ6" s="10">
        <f t="shared" si="24"/>
        <v>1</v>
      </c>
      <c r="BA6" s="10">
        <f t="shared" si="25"/>
        <v>2</v>
      </c>
      <c r="BB6" s="10">
        <f t="shared" si="26"/>
        <v>2</v>
      </c>
      <c r="BC6" s="10">
        <f t="shared" si="27"/>
        <v>2</v>
      </c>
      <c r="BD6" s="10">
        <f t="shared" si="28"/>
        <v>2</v>
      </c>
      <c r="BF6" s="10">
        <f t="shared" si="29"/>
        <v>2</v>
      </c>
      <c r="BI6" s="10">
        <f>IF($F6&gt;0,LARGE($I6:$AA6,1),"")</f>
        <v>471</v>
      </c>
      <c r="BJ6" s="10">
        <f>IF($F6&gt;1,LARGE($I6:$AA6,2),"")</f>
        <v>453</v>
      </c>
      <c r="BK6" s="10">
        <f>IF($F6&gt;2,LARGE($I6:$AA6,3),"")</f>
        <v>422</v>
      </c>
      <c r="BL6" s="10">
        <f>IF($F6&gt;3,LARGE($I6:$AA6,4),"")</f>
        <v>422</v>
      </c>
      <c r="BM6" s="10">
        <f>IF($F6&gt;4,LARGE($I6:$AA6,5),"")</f>
        <v>402</v>
      </c>
      <c r="BN6" s="10">
        <f>IF($F6&gt;5,LARGE($I6:$AA6,6),"")</f>
        <v>401</v>
      </c>
      <c r="BO6" s="10">
        <f>IF($F6&gt;6,LARGE($I6:$AA6,7),"")</f>
        <v>399</v>
      </c>
      <c r="BP6" s="10">
        <f>IF($F6&gt;7,LARGE($I6:$AA6,8),"")</f>
        <v>397</v>
      </c>
      <c r="BQ6" s="10">
        <f>IF($F6&gt;8,LARGE($I6:$AA6,9),"")</f>
        <v>358</v>
      </c>
      <c r="BR6" s="10">
        <f>IF($F6&gt;9,LARGE($I6:$AA6,10),"")</f>
        <v>280</v>
      </c>
      <c r="BS6" s="10">
        <f>IF($F6&gt;10,LARGE($I6:$AA6,11),"")</f>
        <v>222</v>
      </c>
      <c r="BT6" s="10" t="str">
        <f>IF($F6&gt;11,LARGE($I6:$AA6,12),"")</f>
        <v/>
      </c>
      <c r="BU6" s="10" t="str">
        <f>IF($F6&gt;12,LARGE($I6:$AA6,13),"")</f>
        <v/>
      </c>
      <c r="BV6" s="10" t="str">
        <f t="shared" ref="BV6:BV69" si="35">IF($F6&gt;13,LARGE($I6:$AA6,14),"")</f>
        <v/>
      </c>
      <c r="BW6" s="10" t="str">
        <f t="shared" ref="BW6:BW69" si="36">IF($F6&gt;14,LARGE($I6:$AA6,15),"")</f>
        <v/>
      </c>
      <c r="BX6" s="10" t="str">
        <f t="shared" ref="BX6:BX69" si="37">IF($F6&gt;15,LARGE($I6:$AA6,16),"")</f>
        <v/>
      </c>
      <c r="BY6" s="10" t="str">
        <f t="shared" ref="BY6:BY69" si="38">IF($F6&gt;13,LARGE($I6:$AA6,14),"-")</f>
        <v>-</v>
      </c>
      <c r="BZ6" s="10" t="str">
        <f t="shared" ref="BZ6:BZ69" si="39">IF($F6&gt;14,LARGE($I6:$AA6,15),"-")</f>
        <v>-</v>
      </c>
      <c r="CA6" s="10" t="str">
        <f t="shared" ref="CA6:CA69" si="40">IF($F6&gt;15,LARGE($I6:$AA6,16),"-")</f>
        <v>-</v>
      </c>
      <c r="CB6" s="31">
        <f t="shared" ref="CB6:CB69" si="41">SUM(AB6-F6)-2</f>
        <v>4</v>
      </c>
      <c r="CD6">
        <f t="shared" si="30"/>
        <v>4227</v>
      </c>
      <c r="EO6" s="10">
        <v>2</v>
      </c>
      <c r="EQ6" s="10">
        <f t="shared" si="31"/>
        <v>2</v>
      </c>
      <c r="ER6" s="10" t="str">
        <f t="shared" si="32"/>
        <v>(2)</v>
      </c>
      <c r="ES6" s="32"/>
    </row>
    <row r="7" spans="1:149" ht="15.75" x14ac:dyDescent="0.25">
      <c r="A7" s="7" t="str">
        <f t="shared" si="33"/>
        <v>3 (3)</v>
      </c>
      <c r="B7" s="33" t="s">
        <v>53</v>
      </c>
      <c r="C7" s="9" t="s">
        <v>89</v>
      </c>
      <c r="D7" s="20">
        <f t="shared" si="2"/>
        <v>4204</v>
      </c>
      <c r="E7" s="18"/>
      <c r="F7" s="14">
        <f t="shared" si="3"/>
        <v>13</v>
      </c>
      <c r="G7" s="19">
        <f t="shared" si="4"/>
        <v>161.69230769230768</v>
      </c>
      <c r="H7" s="18"/>
      <c r="I7" s="61"/>
      <c r="J7" s="100">
        <v>293</v>
      </c>
      <c r="K7" s="100">
        <v>335</v>
      </c>
      <c r="L7" s="100">
        <v>307</v>
      </c>
      <c r="M7" s="100"/>
      <c r="N7" s="100">
        <v>422</v>
      </c>
      <c r="O7" s="100"/>
      <c r="P7" s="100"/>
      <c r="Q7" s="100">
        <v>334</v>
      </c>
      <c r="R7" s="106">
        <v>244</v>
      </c>
      <c r="S7" s="100">
        <v>370</v>
      </c>
      <c r="T7" s="107">
        <v>320</v>
      </c>
      <c r="U7" s="100">
        <v>226</v>
      </c>
      <c r="V7" s="100">
        <v>273</v>
      </c>
      <c r="W7" s="100"/>
      <c r="X7" s="100"/>
      <c r="Y7" s="100">
        <v>418</v>
      </c>
      <c r="Z7" s="100">
        <v>338</v>
      </c>
      <c r="AA7" s="100">
        <v>324</v>
      </c>
      <c r="AB7" s="126">
        <f t="shared" si="5"/>
        <v>17</v>
      </c>
      <c r="AC7" s="68" t="str">
        <f t="shared" si="6"/>
        <v>-</v>
      </c>
      <c r="AD7" s="68" t="str">
        <f t="shared" si="7"/>
        <v>-</v>
      </c>
      <c r="AE7" s="68" t="str">
        <f t="shared" si="8"/>
        <v>-</v>
      </c>
      <c r="AF7" s="32">
        <v>3</v>
      </c>
      <c r="AG7" s="32">
        <f t="shared" si="34"/>
        <v>3</v>
      </c>
      <c r="AH7" s="32">
        <f t="shared" si="9"/>
        <v>3</v>
      </c>
      <c r="AI7" s="17">
        <v>3</v>
      </c>
      <c r="AJ7" s="32"/>
      <c r="AK7" s="17"/>
      <c r="AL7" s="10">
        <f t="shared" si="10"/>
        <v>0</v>
      </c>
      <c r="AM7" s="10">
        <f t="shared" si="11"/>
        <v>2</v>
      </c>
      <c r="AN7" s="10">
        <f t="shared" si="12"/>
        <v>3</v>
      </c>
      <c r="AO7" s="10">
        <f t="shared" si="13"/>
        <v>3</v>
      </c>
      <c r="AP7" s="10">
        <f t="shared" si="14"/>
        <v>2</v>
      </c>
      <c r="AQ7" s="10">
        <f t="shared" si="15"/>
        <v>2</v>
      </c>
      <c r="AR7" s="10">
        <f t="shared" si="16"/>
        <v>2</v>
      </c>
      <c r="AS7" s="10">
        <f t="shared" si="17"/>
        <v>1</v>
      </c>
      <c r="AT7" s="10">
        <f t="shared" si="18"/>
        <v>2</v>
      </c>
      <c r="AU7" s="10">
        <f t="shared" si="19"/>
        <v>3</v>
      </c>
      <c r="AV7" s="10">
        <f t="shared" si="20"/>
        <v>3</v>
      </c>
      <c r="AW7" s="10">
        <f t="shared" si="21"/>
        <v>3</v>
      </c>
      <c r="AX7" s="10">
        <f t="shared" si="22"/>
        <v>3</v>
      </c>
      <c r="AY7" s="10">
        <f t="shared" si="23"/>
        <v>3</v>
      </c>
      <c r="AZ7" s="10">
        <f t="shared" si="24"/>
        <v>1</v>
      </c>
      <c r="BA7" s="10">
        <f t="shared" si="25"/>
        <v>1</v>
      </c>
      <c r="BB7" s="10">
        <f t="shared" si="26"/>
        <v>2</v>
      </c>
      <c r="BC7" s="10">
        <f t="shared" si="27"/>
        <v>3</v>
      </c>
      <c r="BD7" s="10">
        <f t="shared" si="28"/>
        <v>3</v>
      </c>
      <c r="BF7" s="10">
        <f t="shared" si="29"/>
        <v>2</v>
      </c>
      <c r="BI7" s="10">
        <f t="shared" ref="BI7:BI69" si="42">IF($F7&gt;0,LARGE($I7:$AA7,1),"")</f>
        <v>422</v>
      </c>
      <c r="BJ7" s="10">
        <f t="shared" ref="BJ7:BJ69" si="43">IF($F7&gt;1,LARGE($I7:$AA7,2),"")</f>
        <v>418</v>
      </c>
      <c r="BK7" s="10">
        <f t="shared" ref="BK7:BK69" si="44">IF($F7&gt;2,LARGE($I7:$AA7,3),"")</f>
        <v>370</v>
      </c>
      <c r="BL7" s="10">
        <f t="shared" ref="BL7:BL69" si="45">IF($F7&gt;3,LARGE($I7:$AA7,4),"")</f>
        <v>338</v>
      </c>
      <c r="BM7" s="10">
        <f t="shared" ref="BM7:BM69" si="46">IF($F7&gt;4,LARGE($I7:$AA7,5),"")</f>
        <v>335</v>
      </c>
      <c r="BN7" s="10">
        <f t="shared" ref="BN7:BN69" si="47">IF($F7&gt;5,LARGE($I7:$AA7,6),"")</f>
        <v>334</v>
      </c>
      <c r="BO7" s="10">
        <f t="shared" ref="BO7:BO69" si="48">IF($F7&gt;6,LARGE($I7:$AA7,7),"")</f>
        <v>324</v>
      </c>
      <c r="BP7" s="10">
        <f t="shared" ref="BP7:BP69" si="49">IF($F7&gt;7,LARGE($I7:$AA7,8),"")</f>
        <v>320</v>
      </c>
      <c r="BQ7" s="10">
        <f t="shared" ref="BQ7:BQ69" si="50">IF($F7&gt;8,LARGE($I7:$AA7,9),"")</f>
        <v>307</v>
      </c>
      <c r="BR7" s="10">
        <f t="shared" ref="BR7:BR69" si="51">IF($F7&gt;9,LARGE($I7:$AA7,10),"")</f>
        <v>293</v>
      </c>
      <c r="BS7" s="10">
        <f t="shared" ref="BS7:BS69" si="52">IF($F7&gt;10,LARGE($I7:$AA7,11),"")</f>
        <v>273</v>
      </c>
      <c r="BT7" s="10">
        <f t="shared" ref="BT7:BT69" si="53">IF($F7&gt;11,LARGE($I7:$AA7,12),"")</f>
        <v>244</v>
      </c>
      <c r="BU7" s="10">
        <f t="shared" ref="BU7:BU69" si="54">IF($F7&gt;12,LARGE($I7:$AA7,13),"")</f>
        <v>226</v>
      </c>
      <c r="BV7" s="10" t="str">
        <f t="shared" si="35"/>
        <v/>
      </c>
      <c r="BW7" s="10" t="str">
        <f t="shared" si="36"/>
        <v/>
      </c>
      <c r="BX7" s="10" t="str">
        <f t="shared" si="37"/>
        <v/>
      </c>
      <c r="BY7" s="10" t="str">
        <f t="shared" si="38"/>
        <v>-</v>
      </c>
      <c r="BZ7" s="10" t="str">
        <f t="shared" si="39"/>
        <v>-</v>
      </c>
      <c r="CA7" s="10" t="str">
        <f t="shared" si="40"/>
        <v>-</v>
      </c>
      <c r="CB7" s="31">
        <f t="shared" si="41"/>
        <v>2</v>
      </c>
      <c r="CD7">
        <f t="shared" si="30"/>
        <v>4204</v>
      </c>
      <c r="EO7" s="10">
        <v>3</v>
      </c>
      <c r="EQ7" s="10">
        <f t="shared" si="31"/>
        <v>3</v>
      </c>
      <c r="ER7" s="10" t="str">
        <f t="shared" si="32"/>
        <v>(3)</v>
      </c>
    </row>
    <row r="8" spans="1:149" ht="15.75" x14ac:dyDescent="0.25">
      <c r="A8" s="7" t="str">
        <f t="shared" si="33"/>
        <v>4 (4)</v>
      </c>
      <c r="B8" s="8" t="s">
        <v>35</v>
      </c>
      <c r="C8" s="9" t="s">
        <v>36</v>
      </c>
      <c r="D8" s="20">
        <f t="shared" si="2"/>
        <v>4085</v>
      </c>
      <c r="E8" s="18"/>
      <c r="F8" s="14">
        <f t="shared" si="3"/>
        <v>15</v>
      </c>
      <c r="G8" s="19">
        <f t="shared" si="4"/>
        <v>152.1</v>
      </c>
      <c r="H8" s="18"/>
      <c r="I8" s="61"/>
      <c r="J8" s="100">
        <v>334</v>
      </c>
      <c r="K8" s="91">
        <v>241</v>
      </c>
      <c r="L8" s="100">
        <v>298</v>
      </c>
      <c r="M8" s="100">
        <v>380</v>
      </c>
      <c r="N8" s="100">
        <v>365</v>
      </c>
      <c r="O8" s="91">
        <v>237</v>
      </c>
      <c r="P8" s="100">
        <v>262</v>
      </c>
      <c r="Q8" s="100">
        <v>339</v>
      </c>
      <c r="R8" s="106"/>
      <c r="S8" s="100">
        <v>277</v>
      </c>
      <c r="T8" s="107">
        <v>365</v>
      </c>
      <c r="U8" s="100">
        <v>252</v>
      </c>
      <c r="V8" s="100">
        <v>249</v>
      </c>
      <c r="W8" s="100"/>
      <c r="X8" s="100">
        <v>303</v>
      </c>
      <c r="Y8" s="100"/>
      <c r="Z8" s="100">
        <v>370</v>
      </c>
      <c r="AA8" s="100">
        <v>291</v>
      </c>
      <c r="AB8" s="126">
        <f t="shared" si="5"/>
        <v>17</v>
      </c>
      <c r="AC8" s="68">
        <f t="shared" si="6"/>
        <v>241</v>
      </c>
      <c r="AD8" s="68">
        <f t="shared" si="7"/>
        <v>237</v>
      </c>
      <c r="AE8" s="68" t="str">
        <f t="shared" si="8"/>
        <v>-</v>
      </c>
      <c r="AF8" s="32">
        <v>4</v>
      </c>
      <c r="AG8" s="32">
        <f t="shared" si="34"/>
        <v>4</v>
      </c>
      <c r="AH8" s="32">
        <f t="shared" si="9"/>
        <v>4</v>
      </c>
      <c r="AI8" s="17">
        <v>4</v>
      </c>
      <c r="AJ8" s="32"/>
      <c r="AL8" s="10">
        <f t="shared" si="10"/>
        <v>0</v>
      </c>
      <c r="AM8" s="10">
        <f t="shared" si="11"/>
        <v>2</v>
      </c>
      <c r="AN8" s="10">
        <f t="shared" si="12"/>
        <v>3</v>
      </c>
      <c r="AO8" s="10">
        <f t="shared" si="13"/>
        <v>3</v>
      </c>
      <c r="AP8" s="10">
        <f t="shared" si="14"/>
        <v>3</v>
      </c>
      <c r="AQ8" s="10">
        <f t="shared" si="15"/>
        <v>3</v>
      </c>
      <c r="AR8" s="10">
        <f t="shared" si="16"/>
        <v>3</v>
      </c>
      <c r="AS8" s="10">
        <f t="shared" si="17"/>
        <v>3</v>
      </c>
      <c r="AT8" s="10">
        <f t="shared" si="18"/>
        <v>3</v>
      </c>
      <c r="AU8" s="10">
        <f t="shared" si="19"/>
        <v>2</v>
      </c>
      <c r="AV8" s="10">
        <f t="shared" si="20"/>
        <v>2</v>
      </c>
      <c r="AW8" s="10">
        <f t="shared" si="21"/>
        <v>3</v>
      </c>
      <c r="AX8" s="10">
        <f t="shared" si="22"/>
        <v>3</v>
      </c>
      <c r="AY8" s="10">
        <f t="shared" si="23"/>
        <v>3</v>
      </c>
      <c r="AZ8" s="10">
        <f t="shared" si="24"/>
        <v>1</v>
      </c>
      <c r="BA8" s="10">
        <f t="shared" si="25"/>
        <v>2</v>
      </c>
      <c r="BB8" s="10">
        <f t="shared" si="26"/>
        <v>2</v>
      </c>
      <c r="BC8" s="10">
        <f t="shared" si="27"/>
        <v>2</v>
      </c>
      <c r="BD8" s="10">
        <f t="shared" si="28"/>
        <v>3</v>
      </c>
      <c r="BF8" s="10">
        <f t="shared" si="29"/>
        <v>2</v>
      </c>
      <c r="BI8" s="10">
        <f>IF($F8&gt;0,LARGE($I8:$AA8,1),"")</f>
        <v>380</v>
      </c>
      <c r="BJ8" s="10">
        <f>IF($F8&gt;1,LARGE($I8:$AA8,2),"")</f>
        <v>370</v>
      </c>
      <c r="BK8" s="10">
        <f>IF($F8&gt;2,LARGE($I8:$AA8,3),"")</f>
        <v>365</v>
      </c>
      <c r="BL8" s="10">
        <f>IF($F8&gt;3,LARGE($I8:$AA8,4),"")</f>
        <v>365</v>
      </c>
      <c r="BM8" s="10">
        <f>IF($F8&gt;4,LARGE($I8:$AA8,5),"")</f>
        <v>339</v>
      </c>
      <c r="BN8" s="10">
        <f>IF($F8&gt;5,LARGE($I8:$AA8,6),"")</f>
        <v>334</v>
      </c>
      <c r="BO8" s="10">
        <f>IF($F8&gt;6,LARGE($I8:$AA8,7),"")</f>
        <v>303</v>
      </c>
      <c r="BP8" s="10">
        <f>IF($F8&gt;7,LARGE($I8:$AA8,8),"")</f>
        <v>298</v>
      </c>
      <c r="BQ8" s="10">
        <f>IF($F8&gt;8,LARGE($I8:$AA8,9),"")</f>
        <v>291</v>
      </c>
      <c r="BR8" s="10">
        <f>IF($F8&gt;9,LARGE($I8:$AA8,10),"")</f>
        <v>277</v>
      </c>
      <c r="BS8" s="10">
        <f>IF($F8&gt;10,LARGE($I8:$AA8,11),"")</f>
        <v>262</v>
      </c>
      <c r="BT8" s="10">
        <f>IF($F8&gt;11,LARGE($I8:$AA8,12),"")</f>
        <v>252</v>
      </c>
      <c r="BU8" s="10">
        <f>IF($F8&gt;12,LARGE($I8:$AA8,13),"")</f>
        <v>249</v>
      </c>
      <c r="BV8" s="10">
        <f>IF($F8&gt;13,LARGE($I8:$AA8,14),"")</f>
        <v>241</v>
      </c>
      <c r="BW8" s="10">
        <f>IF($F8&gt;14,LARGE($I8:$AA8,15),"")</f>
        <v>237</v>
      </c>
      <c r="BX8" s="10" t="str">
        <f t="shared" si="37"/>
        <v/>
      </c>
      <c r="BY8" s="10">
        <f t="shared" si="38"/>
        <v>241</v>
      </c>
      <c r="BZ8" s="10">
        <f t="shared" si="39"/>
        <v>237</v>
      </c>
      <c r="CA8" s="10" t="str">
        <f t="shared" si="40"/>
        <v>-</v>
      </c>
      <c r="CB8" s="31">
        <f t="shared" si="41"/>
        <v>0</v>
      </c>
      <c r="CD8">
        <f t="shared" si="30"/>
        <v>4563</v>
      </c>
      <c r="EO8" s="10">
        <v>4</v>
      </c>
      <c r="EQ8" s="10">
        <f t="shared" si="31"/>
        <v>4</v>
      </c>
      <c r="ER8" s="10" t="str">
        <f t="shared" si="32"/>
        <v>(4)</v>
      </c>
    </row>
    <row r="9" spans="1:149" ht="15.75" x14ac:dyDescent="0.25">
      <c r="A9" s="7" t="str">
        <f t="shared" si="33"/>
        <v>5 (5)</v>
      </c>
      <c r="B9" s="8" t="s">
        <v>30</v>
      </c>
      <c r="C9" s="9" t="s">
        <v>89</v>
      </c>
      <c r="D9" s="20">
        <f t="shared" si="2"/>
        <v>3823</v>
      </c>
      <c r="E9" s="18"/>
      <c r="F9" s="14">
        <f t="shared" si="3"/>
        <v>14</v>
      </c>
      <c r="G9" s="19">
        <f t="shared" si="4"/>
        <v>143.82142857142858</v>
      </c>
      <c r="H9" s="18"/>
      <c r="I9" s="61"/>
      <c r="J9" s="100">
        <v>220</v>
      </c>
      <c r="K9" s="100">
        <v>248</v>
      </c>
      <c r="L9" s="100">
        <v>280</v>
      </c>
      <c r="M9" s="100"/>
      <c r="N9" s="100">
        <v>311</v>
      </c>
      <c r="O9" s="100">
        <v>267</v>
      </c>
      <c r="P9" s="100">
        <v>398</v>
      </c>
      <c r="Q9" s="100">
        <v>356</v>
      </c>
      <c r="R9" s="106"/>
      <c r="S9" s="100">
        <v>299</v>
      </c>
      <c r="T9" s="107">
        <v>308</v>
      </c>
      <c r="U9" s="100">
        <v>239</v>
      </c>
      <c r="V9" s="91">
        <v>204</v>
      </c>
      <c r="W9" s="100"/>
      <c r="X9" s="100"/>
      <c r="Y9" s="61">
        <v>345</v>
      </c>
      <c r="Z9" s="100">
        <v>308</v>
      </c>
      <c r="AA9" s="100">
        <v>244</v>
      </c>
      <c r="AB9" s="125">
        <f t="shared" si="5"/>
        <v>17</v>
      </c>
      <c r="AC9" s="68">
        <f t="shared" si="6"/>
        <v>204</v>
      </c>
      <c r="AD9" s="68" t="str">
        <f t="shared" si="7"/>
        <v>-</v>
      </c>
      <c r="AE9" s="68" t="str">
        <f t="shared" si="8"/>
        <v>-</v>
      </c>
      <c r="AF9" s="32">
        <v>5</v>
      </c>
      <c r="AG9" s="32">
        <f t="shared" si="34"/>
        <v>5</v>
      </c>
      <c r="AH9" s="32">
        <f t="shared" si="9"/>
        <v>5</v>
      </c>
      <c r="AI9" s="17">
        <v>5</v>
      </c>
      <c r="AJ9" s="32"/>
      <c r="AL9" s="10">
        <f t="shared" si="10"/>
        <v>0</v>
      </c>
      <c r="AM9" s="10">
        <f t="shared" si="11"/>
        <v>2</v>
      </c>
      <c r="AN9" s="10">
        <f t="shared" si="12"/>
        <v>3</v>
      </c>
      <c r="AO9" s="10">
        <f t="shared" si="13"/>
        <v>3</v>
      </c>
      <c r="AP9" s="10">
        <f t="shared" si="14"/>
        <v>2</v>
      </c>
      <c r="AQ9" s="10">
        <f t="shared" si="15"/>
        <v>2</v>
      </c>
      <c r="AR9" s="10">
        <f t="shared" si="16"/>
        <v>3</v>
      </c>
      <c r="AS9" s="10">
        <f t="shared" si="17"/>
        <v>3</v>
      </c>
      <c r="AT9" s="10">
        <f t="shared" si="18"/>
        <v>3</v>
      </c>
      <c r="AU9" s="10">
        <f t="shared" si="19"/>
        <v>2</v>
      </c>
      <c r="AV9" s="10">
        <f t="shared" si="20"/>
        <v>2</v>
      </c>
      <c r="AW9" s="10">
        <f t="shared" si="21"/>
        <v>3</v>
      </c>
      <c r="AX9" s="10">
        <f t="shared" si="22"/>
        <v>3</v>
      </c>
      <c r="AY9" s="10">
        <f t="shared" si="23"/>
        <v>3</v>
      </c>
      <c r="AZ9" s="10">
        <f t="shared" si="24"/>
        <v>1</v>
      </c>
      <c r="BA9" s="10">
        <f t="shared" si="25"/>
        <v>1</v>
      </c>
      <c r="BB9" s="10">
        <f t="shared" si="26"/>
        <v>2</v>
      </c>
      <c r="BC9" s="10">
        <f t="shared" si="27"/>
        <v>3</v>
      </c>
      <c r="BD9" s="10">
        <f t="shared" si="28"/>
        <v>3</v>
      </c>
      <c r="BF9" s="10">
        <f t="shared" si="29"/>
        <v>2</v>
      </c>
      <c r="BI9" s="10">
        <f>IF($F9&gt;0,LARGE($I9:$AA9,1),"")</f>
        <v>398</v>
      </c>
      <c r="BJ9" s="10">
        <f>IF($F9&gt;1,LARGE($I9:$AA9,2),"")</f>
        <v>356</v>
      </c>
      <c r="BK9" s="10">
        <f>IF($F9&gt;2,LARGE($I9:$AA9,3),"")</f>
        <v>345</v>
      </c>
      <c r="BL9" s="10">
        <f>IF($F9&gt;3,LARGE($I9:$AA9,4),"")</f>
        <v>311</v>
      </c>
      <c r="BM9" s="10">
        <f>IF($F9&gt;4,LARGE($I9:$AA9,5),"")</f>
        <v>308</v>
      </c>
      <c r="BN9" s="10">
        <f>IF($F9&gt;5,LARGE($I9:$AA9,6),"")</f>
        <v>308</v>
      </c>
      <c r="BO9" s="10">
        <f>IF($F9&gt;6,LARGE($I9:$AA9,7),"")</f>
        <v>299</v>
      </c>
      <c r="BP9" s="10">
        <f>IF($F9&gt;7,LARGE($I9:$AA9,8),"")</f>
        <v>280</v>
      </c>
      <c r="BQ9" s="10">
        <f>IF($F9&gt;8,LARGE($I9:$AA9,9),"")</f>
        <v>267</v>
      </c>
      <c r="BR9" s="10">
        <f>IF($F9&gt;9,LARGE($I9:$AA9,10),"")</f>
        <v>248</v>
      </c>
      <c r="BS9" s="10">
        <f>IF($F9&gt;10,LARGE($I9:$AA9,11),"")</f>
        <v>244</v>
      </c>
      <c r="BT9" s="10">
        <f>IF($F9&gt;11,LARGE($I9:$AA9,12),"")</f>
        <v>239</v>
      </c>
      <c r="BU9" s="10">
        <f>IF($F9&gt;12,LARGE($I9:$AA9,13),"")</f>
        <v>220</v>
      </c>
      <c r="BV9" s="10">
        <f>IF($F9&gt;13,LARGE($I9:$AA9,14),"")</f>
        <v>204</v>
      </c>
      <c r="BW9" s="10" t="str">
        <f>IF($F9&gt;14,LARGE($I9:$AA9,15),"")</f>
        <v/>
      </c>
      <c r="BX9" s="10" t="str">
        <f t="shared" si="37"/>
        <v/>
      </c>
      <c r="BY9" s="10">
        <f t="shared" si="38"/>
        <v>204</v>
      </c>
      <c r="BZ9" s="10" t="str">
        <f t="shared" si="39"/>
        <v>-</v>
      </c>
      <c r="CA9" s="10" t="str">
        <f t="shared" si="40"/>
        <v>-</v>
      </c>
      <c r="CB9" s="31">
        <f t="shared" si="41"/>
        <v>1</v>
      </c>
      <c r="CD9">
        <f t="shared" si="30"/>
        <v>4027</v>
      </c>
      <c r="EO9" s="10">
        <v>5</v>
      </c>
      <c r="EQ9" s="10">
        <f t="shared" si="31"/>
        <v>5</v>
      </c>
      <c r="ER9" s="10" t="str">
        <f t="shared" si="32"/>
        <v>(5)</v>
      </c>
    </row>
    <row r="10" spans="1:149" ht="15.75" x14ac:dyDescent="0.25">
      <c r="A10" s="7" t="str">
        <f t="shared" si="33"/>
        <v>6 (6)</v>
      </c>
      <c r="B10" s="8" t="s">
        <v>160</v>
      </c>
      <c r="C10" s="9" t="s">
        <v>36</v>
      </c>
      <c r="D10" s="20">
        <f t="shared" si="2"/>
        <v>3717</v>
      </c>
      <c r="E10" s="18"/>
      <c r="F10" s="14">
        <f t="shared" si="3"/>
        <v>12</v>
      </c>
      <c r="G10" s="19">
        <f t="shared" si="4"/>
        <v>154.875</v>
      </c>
      <c r="H10" s="18"/>
      <c r="I10" s="61"/>
      <c r="J10" s="100">
        <v>296</v>
      </c>
      <c r="K10" s="100">
        <v>326</v>
      </c>
      <c r="L10" s="100">
        <v>347</v>
      </c>
      <c r="M10" s="100">
        <v>365</v>
      </c>
      <c r="N10" s="100">
        <v>294</v>
      </c>
      <c r="O10" s="100"/>
      <c r="P10" s="100"/>
      <c r="Q10" s="100">
        <v>275</v>
      </c>
      <c r="R10" s="106"/>
      <c r="S10" s="100">
        <v>371</v>
      </c>
      <c r="T10" s="107">
        <v>373</v>
      </c>
      <c r="U10" s="100">
        <v>192</v>
      </c>
      <c r="V10" s="100"/>
      <c r="W10" s="100"/>
      <c r="X10" s="100">
        <v>279</v>
      </c>
      <c r="Y10" s="100"/>
      <c r="Z10" s="100">
        <v>302</v>
      </c>
      <c r="AA10" s="100">
        <v>297</v>
      </c>
      <c r="AB10" s="126">
        <f t="shared" si="5"/>
        <v>17</v>
      </c>
      <c r="AC10" s="68" t="str">
        <f t="shared" si="6"/>
        <v>-</v>
      </c>
      <c r="AD10" s="68" t="str">
        <f t="shared" si="7"/>
        <v>-</v>
      </c>
      <c r="AE10" s="68" t="str">
        <f t="shared" si="8"/>
        <v>-</v>
      </c>
      <c r="AF10" s="32">
        <v>6</v>
      </c>
      <c r="AG10" s="32">
        <f t="shared" si="34"/>
        <v>6</v>
      </c>
      <c r="AH10" s="32">
        <f t="shared" si="9"/>
        <v>6</v>
      </c>
      <c r="AI10" s="17">
        <v>6</v>
      </c>
      <c r="AJ10" s="32"/>
      <c r="AL10" s="10">
        <f t="shared" si="10"/>
        <v>0</v>
      </c>
      <c r="AM10" s="10">
        <f t="shared" si="11"/>
        <v>2</v>
      </c>
      <c r="AN10" s="10">
        <f t="shared" si="12"/>
        <v>3</v>
      </c>
      <c r="AO10" s="10">
        <f t="shared" si="13"/>
        <v>3</v>
      </c>
      <c r="AP10" s="10">
        <f t="shared" si="14"/>
        <v>3</v>
      </c>
      <c r="AQ10" s="10">
        <f t="shared" si="15"/>
        <v>3</v>
      </c>
      <c r="AR10" s="10">
        <f t="shared" si="16"/>
        <v>2</v>
      </c>
      <c r="AS10" s="10">
        <f t="shared" si="17"/>
        <v>1</v>
      </c>
      <c r="AT10" s="10">
        <f t="shared" si="18"/>
        <v>2</v>
      </c>
      <c r="AU10" s="10">
        <f t="shared" si="19"/>
        <v>2</v>
      </c>
      <c r="AV10" s="10">
        <f t="shared" si="20"/>
        <v>2</v>
      </c>
      <c r="AW10" s="10">
        <f t="shared" si="21"/>
        <v>3</v>
      </c>
      <c r="AX10" s="10">
        <f t="shared" si="22"/>
        <v>3</v>
      </c>
      <c r="AY10" s="10">
        <f t="shared" si="23"/>
        <v>2</v>
      </c>
      <c r="AZ10" s="10">
        <f t="shared" si="24"/>
        <v>0</v>
      </c>
      <c r="BA10" s="10">
        <f t="shared" si="25"/>
        <v>2</v>
      </c>
      <c r="BB10" s="10">
        <f t="shared" si="26"/>
        <v>2</v>
      </c>
      <c r="BC10" s="10">
        <f t="shared" si="27"/>
        <v>2</v>
      </c>
      <c r="BD10" s="10">
        <f t="shared" si="28"/>
        <v>3</v>
      </c>
      <c r="BF10" s="10">
        <f t="shared" si="29"/>
        <v>2</v>
      </c>
      <c r="BI10" s="10">
        <f>IF($F10&gt;0,LARGE($I10:$AA10,1),"")</f>
        <v>373</v>
      </c>
      <c r="BJ10" s="10">
        <f>IF($F10&gt;1,LARGE($I10:$AA10,2),"")</f>
        <v>371</v>
      </c>
      <c r="BK10" s="10">
        <f>IF($F10&gt;2,LARGE($I10:$AA10,3),"")</f>
        <v>365</v>
      </c>
      <c r="BL10" s="10">
        <f>IF($F10&gt;3,LARGE($I10:$AA10,4),"")</f>
        <v>347</v>
      </c>
      <c r="BM10" s="10">
        <f>IF($F10&gt;4,LARGE($I10:$AA10,5),"")</f>
        <v>326</v>
      </c>
      <c r="BN10" s="10">
        <f>IF($F10&gt;5,LARGE($I10:$AA10,6),"")</f>
        <v>302</v>
      </c>
      <c r="BO10" s="10">
        <f>IF($F10&gt;6,LARGE($I10:$AA10,7),"")</f>
        <v>297</v>
      </c>
      <c r="BP10" s="10">
        <f>IF($F10&gt;7,LARGE($I10:$AA10,8),"")</f>
        <v>296</v>
      </c>
      <c r="BQ10" s="10">
        <f>IF($F10&gt;8,LARGE($I10:$AA10,9),"")</f>
        <v>294</v>
      </c>
      <c r="BR10" s="10">
        <f>IF($F10&gt;9,LARGE($I10:$AA10,10),"")</f>
        <v>279</v>
      </c>
      <c r="BS10" s="10">
        <f>IF($F10&gt;10,LARGE($I10:$AA10,11),"")</f>
        <v>275</v>
      </c>
      <c r="BT10" s="10">
        <f>IF($F10&gt;11,LARGE($I10:$AA10,12),"")</f>
        <v>192</v>
      </c>
      <c r="BU10" s="10" t="str">
        <f>IF($F10&gt;12,LARGE($I10:$AA10,13),"")</f>
        <v/>
      </c>
      <c r="BV10" s="10" t="str">
        <f>IF($F10&gt;13,LARGE($I10:$AA10,14),"")</f>
        <v/>
      </c>
      <c r="BW10" s="10" t="str">
        <f>IF($F10&gt;14,LARGE($I10:$AA10,15),"")</f>
        <v/>
      </c>
      <c r="BX10" s="10" t="str">
        <f t="shared" si="37"/>
        <v/>
      </c>
      <c r="BY10" s="10" t="str">
        <f t="shared" si="38"/>
        <v>-</v>
      </c>
      <c r="BZ10" s="10" t="str">
        <f t="shared" si="39"/>
        <v>-</v>
      </c>
      <c r="CA10" s="10" t="str">
        <f t="shared" si="40"/>
        <v>-</v>
      </c>
      <c r="CB10" s="31">
        <f t="shared" si="41"/>
        <v>3</v>
      </c>
      <c r="CD10">
        <f t="shared" si="30"/>
        <v>3717</v>
      </c>
      <c r="EO10" s="10">
        <v>6</v>
      </c>
      <c r="EQ10" s="10">
        <f t="shared" si="31"/>
        <v>6</v>
      </c>
      <c r="ER10" s="10" t="str">
        <f t="shared" si="32"/>
        <v>(6)</v>
      </c>
    </row>
    <row r="11" spans="1:149" ht="15.75" x14ac:dyDescent="0.25">
      <c r="A11" s="7" t="str">
        <f t="shared" si="33"/>
        <v>7 (7)</v>
      </c>
      <c r="B11" s="8" t="s">
        <v>51</v>
      </c>
      <c r="C11" s="34" t="s">
        <v>36</v>
      </c>
      <c r="D11" s="20">
        <f t="shared" si="2"/>
        <v>3705</v>
      </c>
      <c r="E11" s="18"/>
      <c r="F11" s="14">
        <f t="shared" si="3"/>
        <v>12</v>
      </c>
      <c r="G11" s="19">
        <f t="shared" si="4"/>
        <v>154.375</v>
      </c>
      <c r="H11" s="18"/>
      <c r="I11" s="61"/>
      <c r="J11" s="100">
        <v>351</v>
      </c>
      <c r="K11" s="100">
        <v>306</v>
      </c>
      <c r="L11" s="100">
        <v>328</v>
      </c>
      <c r="M11" s="100">
        <v>334</v>
      </c>
      <c r="N11" s="100">
        <v>345</v>
      </c>
      <c r="O11" s="100"/>
      <c r="P11" s="100"/>
      <c r="Q11" s="100">
        <v>269</v>
      </c>
      <c r="R11" s="106"/>
      <c r="S11" s="100">
        <v>372</v>
      </c>
      <c r="T11" s="107"/>
      <c r="U11" s="100">
        <v>139</v>
      </c>
      <c r="V11" s="100">
        <v>268</v>
      </c>
      <c r="W11" s="100"/>
      <c r="X11" s="100">
        <v>333</v>
      </c>
      <c r="Y11" s="100"/>
      <c r="Z11" s="100">
        <v>362</v>
      </c>
      <c r="AA11" s="100">
        <v>298</v>
      </c>
      <c r="AB11" s="126">
        <f t="shared" si="5"/>
        <v>17</v>
      </c>
      <c r="AC11" s="68" t="str">
        <f t="shared" si="6"/>
        <v>-</v>
      </c>
      <c r="AD11" s="68" t="str">
        <f t="shared" si="7"/>
        <v>-</v>
      </c>
      <c r="AE11" s="68" t="str">
        <f t="shared" si="8"/>
        <v>-</v>
      </c>
      <c r="AF11" s="32">
        <v>7</v>
      </c>
      <c r="AG11" s="32">
        <f t="shared" si="34"/>
        <v>7</v>
      </c>
      <c r="AH11" s="32">
        <f t="shared" si="9"/>
        <v>7</v>
      </c>
      <c r="AI11" s="17">
        <v>7</v>
      </c>
      <c r="AL11" s="10">
        <f t="shared" si="10"/>
        <v>0</v>
      </c>
      <c r="AM11" s="10">
        <f t="shared" si="11"/>
        <v>2</v>
      </c>
      <c r="AN11" s="10">
        <f t="shared" si="12"/>
        <v>3</v>
      </c>
      <c r="AO11" s="10">
        <f t="shared" si="13"/>
        <v>3</v>
      </c>
      <c r="AP11" s="10">
        <f t="shared" si="14"/>
        <v>3</v>
      </c>
      <c r="AQ11" s="10">
        <f t="shared" si="15"/>
        <v>3</v>
      </c>
      <c r="AR11" s="10">
        <f t="shared" si="16"/>
        <v>2</v>
      </c>
      <c r="AS11" s="10">
        <f t="shared" si="17"/>
        <v>1</v>
      </c>
      <c r="AT11" s="10">
        <f t="shared" si="18"/>
        <v>2</v>
      </c>
      <c r="AU11" s="10">
        <f t="shared" si="19"/>
        <v>2</v>
      </c>
      <c r="AV11" s="10">
        <f t="shared" si="20"/>
        <v>2</v>
      </c>
      <c r="AW11" s="10">
        <f t="shared" si="21"/>
        <v>2</v>
      </c>
      <c r="AX11" s="10">
        <f t="shared" si="22"/>
        <v>2</v>
      </c>
      <c r="AY11" s="10">
        <f t="shared" si="23"/>
        <v>3</v>
      </c>
      <c r="AZ11" s="10">
        <f t="shared" si="24"/>
        <v>1</v>
      </c>
      <c r="BA11" s="10">
        <f t="shared" si="25"/>
        <v>2</v>
      </c>
      <c r="BB11" s="10">
        <f t="shared" si="26"/>
        <v>2</v>
      </c>
      <c r="BC11" s="10">
        <f t="shared" si="27"/>
        <v>2</v>
      </c>
      <c r="BD11" s="10">
        <f t="shared" si="28"/>
        <v>3</v>
      </c>
      <c r="BF11" s="10">
        <f t="shared" si="29"/>
        <v>2</v>
      </c>
      <c r="BI11" s="10">
        <f t="shared" si="42"/>
        <v>372</v>
      </c>
      <c r="BJ11" s="10">
        <f t="shared" si="43"/>
        <v>362</v>
      </c>
      <c r="BK11" s="10">
        <f t="shared" si="44"/>
        <v>351</v>
      </c>
      <c r="BL11" s="10">
        <f t="shared" si="45"/>
        <v>345</v>
      </c>
      <c r="BM11" s="10">
        <f t="shared" si="46"/>
        <v>334</v>
      </c>
      <c r="BN11" s="10">
        <f t="shared" si="47"/>
        <v>333</v>
      </c>
      <c r="BO11" s="10">
        <f t="shared" si="48"/>
        <v>328</v>
      </c>
      <c r="BP11" s="10">
        <f t="shared" si="49"/>
        <v>306</v>
      </c>
      <c r="BQ11" s="10">
        <f t="shared" si="50"/>
        <v>298</v>
      </c>
      <c r="BR11" s="10">
        <f t="shared" si="51"/>
        <v>269</v>
      </c>
      <c r="BS11" s="10">
        <f t="shared" si="52"/>
        <v>268</v>
      </c>
      <c r="BT11" s="10">
        <f t="shared" si="53"/>
        <v>139</v>
      </c>
      <c r="BU11" s="10" t="str">
        <f t="shared" si="54"/>
        <v/>
      </c>
      <c r="BV11" s="10" t="str">
        <f t="shared" si="35"/>
        <v/>
      </c>
      <c r="BW11" s="10" t="str">
        <f t="shared" si="36"/>
        <v/>
      </c>
      <c r="BX11" s="10" t="str">
        <f t="shared" si="37"/>
        <v/>
      </c>
      <c r="BY11" s="10" t="str">
        <f t="shared" si="38"/>
        <v>-</v>
      </c>
      <c r="BZ11" s="10" t="str">
        <f t="shared" si="39"/>
        <v>-</v>
      </c>
      <c r="CA11" s="10" t="str">
        <f t="shared" si="40"/>
        <v>-</v>
      </c>
      <c r="CB11" s="31">
        <f t="shared" si="41"/>
        <v>3</v>
      </c>
      <c r="CD11">
        <f t="shared" si="30"/>
        <v>3705</v>
      </c>
      <c r="EO11" s="10">
        <v>7</v>
      </c>
      <c r="EQ11" s="10">
        <f t="shared" si="31"/>
        <v>7</v>
      </c>
      <c r="ER11" s="10" t="str">
        <f t="shared" si="32"/>
        <v>(7)</v>
      </c>
    </row>
    <row r="12" spans="1:149" ht="15.75" x14ac:dyDescent="0.25">
      <c r="A12" s="7" t="str">
        <f t="shared" si="33"/>
        <v>8 (8)</v>
      </c>
      <c r="B12" s="8" t="s">
        <v>73</v>
      </c>
      <c r="C12" s="34" t="s">
        <v>88</v>
      </c>
      <c r="D12" s="20">
        <f t="shared" si="2"/>
        <v>3559</v>
      </c>
      <c r="E12" s="18"/>
      <c r="F12" s="14">
        <f t="shared" si="3"/>
        <v>13</v>
      </c>
      <c r="G12" s="19">
        <f t="shared" si="4"/>
        <v>136.88461538461539</v>
      </c>
      <c r="H12" s="18"/>
      <c r="I12" s="61"/>
      <c r="J12" s="100">
        <v>296</v>
      </c>
      <c r="K12" s="100">
        <v>228</v>
      </c>
      <c r="L12" s="100">
        <v>256</v>
      </c>
      <c r="M12" s="100"/>
      <c r="N12" s="100">
        <v>342</v>
      </c>
      <c r="O12" s="100"/>
      <c r="P12" s="100"/>
      <c r="Q12" s="100">
        <v>191</v>
      </c>
      <c r="R12" s="106">
        <v>307</v>
      </c>
      <c r="S12" s="100">
        <v>246</v>
      </c>
      <c r="T12" s="107">
        <v>261</v>
      </c>
      <c r="U12" s="100">
        <v>197</v>
      </c>
      <c r="V12" s="100">
        <v>351</v>
      </c>
      <c r="W12" s="100"/>
      <c r="X12" s="100"/>
      <c r="Y12" s="100">
        <v>285</v>
      </c>
      <c r="Z12" s="100">
        <v>318</v>
      </c>
      <c r="AA12" s="100">
        <v>281</v>
      </c>
      <c r="AB12" s="126">
        <f t="shared" si="5"/>
        <v>17</v>
      </c>
      <c r="AC12" s="68" t="str">
        <f t="shared" si="6"/>
        <v>-</v>
      </c>
      <c r="AD12" s="68" t="str">
        <f t="shared" si="7"/>
        <v>-</v>
      </c>
      <c r="AE12" s="68" t="str">
        <f t="shared" si="8"/>
        <v>-</v>
      </c>
      <c r="AF12" s="32">
        <v>8</v>
      </c>
      <c r="AG12" s="32">
        <f t="shared" si="34"/>
        <v>8</v>
      </c>
      <c r="AH12" s="32">
        <f t="shared" si="9"/>
        <v>8</v>
      </c>
      <c r="AI12" s="17">
        <v>8</v>
      </c>
      <c r="AL12" s="10">
        <f t="shared" si="10"/>
        <v>0</v>
      </c>
      <c r="AM12" s="10">
        <f t="shared" si="11"/>
        <v>2</v>
      </c>
      <c r="AN12" s="10">
        <f t="shared" si="12"/>
        <v>3</v>
      </c>
      <c r="AO12" s="10">
        <f t="shared" si="13"/>
        <v>3</v>
      </c>
      <c r="AP12" s="10">
        <f t="shared" si="14"/>
        <v>2</v>
      </c>
      <c r="AQ12" s="10">
        <f t="shared" si="15"/>
        <v>2</v>
      </c>
      <c r="AR12" s="10">
        <f t="shared" si="16"/>
        <v>2</v>
      </c>
      <c r="AS12" s="10">
        <f t="shared" si="17"/>
        <v>1</v>
      </c>
      <c r="AT12" s="10">
        <f t="shared" si="18"/>
        <v>2</v>
      </c>
      <c r="AU12" s="10">
        <f t="shared" si="19"/>
        <v>3</v>
      </c>
      <c r="AV12" s="10">
        <f t="shared" si="20"/>
        <v>3</v>
      </c>
      <c r="AW12" s="10">
        <f t="shared" si="21"/>
        <v>3</v>
      </c>
      <c r="AX12" s="10">
        <f t="shared" si="22"/>
        <v>3</v>
      </c>
      <c r="AY12" s="10">
        <f t="shared" si="23"/>
        <v>3</v>
      </c>
      <c r="AZ12" s="10">
        <f t="shared" si="24"/>
        <v>1</v>
      </c>
      <c r="BA12" s="10">
        <f t="shared" si="25"/>
        <v>1</v>
      </c>
      <c r="BB12" s="10">
        <f t="shared" si="26"/>
        <v>2</v>
      </c>
      <c r="BC12" s="10">
        <f t="shared" si="27"/>
        <v>3</v>
      </c>
      <c r="BD12" s="10">
        <f t="shared" si="28"/>
        <v>3</v>
      </c>
      <c r="BF12" s="10">
        <f t="shared" si="29"/>
        <v>2</v>
      </c>
      <c r="BI12" s="10">
        <f t="shared" si="42"/>
        <v>351</v>
      </c>
      <c r="BJ12" s="10">
        <f t="shared" si="43"/>
        <v>342</v>
      </c>
      <c r="BK12" s="10">
        <f t="shared" si="44"/>
        <v>318</v>
      </c>
      <c r="BL12" s="10">
        <f t="shared" si="45"/>
        <v>307</v>
      </c>
      <c r="BM12" s="10">
        <f t="shared" si="46"/>
        <v>296</v>
      </c>
      <c r="BN12" s="10">
        <f t="shared" si="47"/>
        <v>285</v>
      </c>
      <c r="BO12" s="10">
        <f t="shared" si="48"/>
        <v>281</v>
      </c>
      <c r="BP12" s="10">
        <f t="shared" si="49"/>
        <v>261</v>
      </c>
      <c r="BQ12" s="10">
        <f t="shared" si="50"/>
        <v>256</v>
      </c>
      <c r="BR12" s="10">
        <f t="shared" si="51"/>
        <v>246</v>
      </c>
      <c r="BS12" s="10">
        <f t="shared" si="52"/>
        <v>228</v>
      </c>
      <c r="BT12" s="10">
        <f t="shared" si="53"/>
        <v>197</v>
      </c>
      <c r="BU12" s="10">
        <f t="shared" si="54"/>
        <v>191</v>
      </c>
      <c r="BV12" s="10" t="str">
        <f t="shared" si="35"/>
        <v/>
      </c>
      <c r="BW12" s="10" t="str">
        <f t="shared" si="36"/>
        <v/>
      </c>
      <c r="BX12" s="10" t="str">
        <f t="shared" si="37"/>
        <v/>
      </c>
      <c r="BY12" s="10" t="str">
        <f t="shared" si="38"/>
        <v>-</v>
      </c>
      <c r="BZ12" s="10" t="str">
        <f t="shared" si="39"/>
        <v>-</v>
      </c>
      <c r="CA12" s="10" t="str">
        <f t="shared" si="40"/>
        <v>-</v>
      </c>
      <c r="CB12" s="31">
        <f t="shared" si="41"/>
        <v>2</v>
      </c>
      <c r="CD12">
        <f t="shared" si="30"/>
        <v>3559</v>
      </c>
      <c r="EO12" s="10">
        <v>8</v>
      </c>
      <c r="EQ12" s="10">
        <f t="shared" si="31"/>
        <v>8</v>
      </c>
      <c r="ER12" s="10" t="str">
        <f t="shared" si="32"/>
        <v>(8)</v>
      </c>
    </row>
    <row r="13" spans="1:149" ht="15.75" x14ac:dyDescent="0.25">
      <c r="A13" s="7" t="str">
        <f t="shared" si="33"/>
        <v>9 (9)</v>
      </c>
      <c r="B13" s="8" t="s">
        <v>106</v>
      </c>
      <c r="C13" s="9" t="s">
        <v>34</v>
      </c>
      <c r="D13" s="20">
        <f t="shared" si="2"/>
        <v>3377</v>
      </c>
      <c r="E13" s="18"/>
      <c r="F13" s="14">
        <f t="shared" si="3"/>
        <v>13</v>
      </c>
      <c r="G13" s="19">
        <f t="shared" si="4"/>
        <v>129.88461538461539</v>
      </c>
      <c r="H13" s="18"/>
      <c r="I13" s="61"/>
      <c r="J13" s="100">
        <v>203</v>
      </c>
      <c r="K13" s="100">
        <v>231</v>
      </c>
      <c r="L13" s="100">
        <v>305</v>
      </c>
      <c r="M13" s="100">
        <v>257</v>
      </c>
      <c r="N13" s="100">
        <v>319</v>
      </c>
      <c r="O13" s="100"/>
      <c r="P13" s="100"/>
      <c r="Q13" s="100">
        <v>243</v>
      </c>
      <c r="R13" s="106"/>
      <c r="S13" s="100">
        <v>344</v>
      </c>
      <c r="T13" s="107">
        <v>302</v>
      </c>
      <c r="U13" s="100">
        <v>144</v>
      </c>
      <c r="V13" s="100">
        <v>189</v>
      </c>
      <c r="W13" s="100"/>
      <c r="X13" s="100">
        <v>278</v>
      </c>
      <c r="Y13" s="100"/>
      <c r="Z13" s="100">
        <v>340</v>
      </c>
      <c r="AA13" s="100">
        <v>222</v>
      </c>
      <c r="AB13" s="126">
        <f t="shared" si="5"/>
        <v>17</v>
      </c>
      <c r="AC13" s="68" t="str">
        <f t="shared" si="6"/>
        <v>-</v>
      </c>
      <c r="AD13" s="68" t="str">
        <f t="shared" si="7"/>
        <v>-</v>
      </c>
      <c r="AE13" s="68" t="str">
        <f t="shared" si="8"/>
        <v>-</v>
      </c>
      <c r="AF13" s="32">
        <v>9</v>
      </c>
      <c r="AG13" s="32">
        <f t="shared" si="34"/>
        <v>9</v>
      </c>
      <c r="AH13" s="32">
        <f t="shared" si="9"/>
        <v>9</v>
      </c>
      <c r="AI13" s="17">
        <v>9</v>
      </c>
      <c r="AL13" s="10">
        <f t="shared" si="10"/>
        <v>0</v>
      </c>
      <c r="AM13" s="10">
        <f t="shared" si="11"/>
        <v>2</v>
      </c>
      <c r="AN13" s="10">
        <f t="shared" si="12"/>
        <v>3</v>
      </c>
      <c r="AO13" s="10">
        <f t="shared" si="13"/>
        <v>3</v>
      </c>
      <c r="AP13" s="10">
        <f t="shared" si="14"/>
        <v>3</v>
      </c>
      <c r="AQ13" s="10">
        <f t="shared" si="15"/>
        <v>3</v>
      </c>
      <c r="AR13" s="10">
        <f t="shared" si="16"/>
        <v>2</v>
      </c>
      <c r="AS13" s="10">
        <f t="shared" si="17"/>
        <v>1</v>
      </c>
      <c r="AT13" s="10">
        <f t="shared" si="18"/>
        <v>2</v>
      </c>
      <c r="AU13" s="10">
        <f t="shared" si="19"/>
        <v>2</v>
      </c>
      <c r="AV13" s="10">
        <f t="shared" si="20"/>
        <v>2</v>
      </c>
      <c r="AW13" s="10">
        <f t="shared" si="21"/>
        <v>3</v>
      </c>
      <c r="AX13" s="10">
        <f t="shared" si="22"/>
        <v>3</v>
      </c>
      <c r="AY13" s="10">
        <f t="shared" si="23"/>
        <v>3</v>
      </c>
      <c r="AZ13" s="10">
        <f t="shared" si="24"/>
        <v>1</v>
      </c>
      <c r="BA13" s="10">
        <f t="shared" si="25"/>
        <v>2</v>
      </c>
      <c r="BB13" s="10">
        <f t="shared" si="26"/>
        <v>2</v>
      </c>
      <c r="BC13" s="10">
        <f t="shared" si="27"/>
        <v>2</v>
      </c>
      <c r="BD13" s="10">
        <f t="shared" si="28"/>
        <v>3</v>
      </c>
      <c r="BF13" s="10">
        <f t="shared" si="29"/>
        <v>2</v>
      </c>
      <c r="BI13" s="10">
        <f t="shared" si="42"/>
        <v>344</v>
      </c>
      <c r="BJ13" s="10">
        <f t="shared" si="43"/>
        <v>340</v>
      </c>
      <c r="BK13" s="10">
        <f t="shared" si="44"/>
        <v>319</v>
      </c>
      <c r="BL13" s="10">
        <f t="shared" si="45"/>
        <v>305</v>
      </c>
      <c r="BM13" s="10">
        <f t="shared" si="46"/>
        <v>302</v>
      </c>
      <c r="BN13" s="10">
        <f t="shared" si="47"/>
        <v>278</v>
      </c>
      <c r="BO13" s="10">
        <f t="shared" si="48"/>
        <v>257</v>
      </c>
      <c r="BP13" s="10">
        <f t="shared" si="49"/>
        <v>243</v>
      </c>
      <c r="BQ13" s="10">
        <f t="shared" si="50"/>
        <v>231</v>
      </c>
      <c r="BR13" s="10">
        <f t="shared" si="51"/>
        <v>222</v>
      </c>
      <c r="BS13" s="10">
        <f t="shared" si="52"/>
        <v>203</v>
      </c>
      <c r="BT13" s="10">
        <f t="shared" si="53"/>
        <v>189</v>
      </c>
      <c r="BU13" s="10">
        <f t="shared" si="54"/>
        <v>144</v>
      </c>
      <c r="BV13" s="10" t="str">
        <f t="shared" si="35"/>
        <v/>
      </c>
      <c r="BW13" s="10" t="str">
        <f t="shared" si="36"/>
        <v/>
      </c>
      <c r="BX13" s="10" t="str">
        <f t="shared" si="37"/>
        <v/>
      </c>
      <c r="BY13" s="10" t="str">
        <f t="shared" si="38"/>
        <v>-</v>
      </c>
      <c r="BZ13" s="10" t="str">
        <f t="shared" si="39"/>
        <v>-</v>
      </c>
      <c r="CA13" s="10" t="str">
        <f t="shared" si="40"/>
        <v>-</v>
      </c>
      <c r="CB13" s="31">
        <f t="shared" si="41"/>
        <v>2</v>
      </c>
      <c r="CD13">
        <f t="shared" si="30"/>
        <v>3377</v>
      </c>
      <c r="EO13" s="10">
        <v>9</v>
      </c>
      <c r="EQ13" s="10">
        <f t="shared" si="31"/>
        <v>9</v>
      </c>
      <c r="ER13" s="10" t="str">
        <f t="shared" si="32"/>
        <v>(9)</v>
      </c>
    </row>
    <row r="14" spans="1:149" ht="15.75" x14ac:dyDescent="0.25">
      <c r="A14" s="7" t="str">
        <f t="shared" si="33"/>
        <v>10 (14)</v>
      </c>
      <c r="B14" s="33" t="s">
        <v>72</v>
      </c>
      <c r="C14" s="34" t="s">
        <v>41</v>
      </c>
      <c r="D14" s="20">
        <f t="shared" si="2"/>
        <v>3370</v>
      </c>
      <c r="E14" s="18"/>
      <c r="F14" s="14">
        <f t="shared" si="3"/>
        <v>13</v>
      </c>
      <c r="G14" s="19">
        <f t="shared" si="4"/>
        <v>129.61538461538461</v>
      </c>
      <c r="H14" s="18"/>
      <c r="I14" s="61"/>
      <c r="J14" s="100">
        <v>236</v>
      </c>
      <c r="K14" s="100">
        <v>213</v>
      </c>
      <c r="L14" s="100">
        <v>213</v>
      </c>
      <c r="M14" s="100"/>
      <c r="N14" s="100">
        <v>206</v>
      </c>
      <c r="O14" s="100"/>
      <c r="P14" s="100"/>
      <c r="Q14" s="100">
        <v>277</v>
      </c>
      <c r="R14" s="106">
        <v>277</v>
      </c>
      <c r="S14" s="100">
        <v>330</v>
      </c>
      <c r="T14" s="107">
        <v>247</v>
      </c>
      <c r="U14" s="100">
        <v>180</v>
      </c>
      <c r="V14" s="100">
        <v>273</v>
      </c>
      <c r="W14" s="100"/>
      <c r="X14" s="100"/>
      <c r="Y14" s="100">
        <v>377</v>
      </c>
      <c r="Z14" s="100">
        <v>292</v>
      </c>
      <c r="AA14" s="100">
        <v>249</v>
      </c>
      <c r="AB14" s="126">
        <f t="shared" si="5"/>
        <v>17</v>
      </c>
      <c r="AC14" s="68" t="str">
        <f t="shared" si="6"/>
        <v>-</v>
      </c>
      <c r="AD14" s="68" t="str">
        <f t="shared" si="7"/>
        <v>-</v>
      </c>
      <c r="AE14" s="68" t="str">
        <f t="shared" si="8"/>
        <v>-</v>
      </c>
      <c r="AF14" s="32">
        <v>14</v>
      </c>
      <c r="AG14" s="32">
        <f t="shared" si="34"/>
        <v>10</v>
      </c>
      <c r="AH14" s="32">
        <f t="shared" si="9"/>
        <v>10</v>
      </c>
      <c r="AI14" s="17">
        <v>10</v>
      </c>
      <c r="AL14" s="10">
        <f t="shared" si="10"/>
        <v>0</v>
      </c>
      <c r="AM14" s="10">
        <f t="shared" si="11"/>
        <v>2</v>
      </c>
      <c r="AN14" s="10">
        <f t="shared" si="12"/>
        <v>3</v>
      </c>
      <c r="AO14" s="10">
        <f t="shared" si="13"/>
        <v>3</v>
      </c>
      <c r="AP14" s="10">
        <f t="shared" si="14"/>
        <v>2</v>
      </c>
      <c r="AQ14" s="10">
        <f t="shared" si="15"/>
        <v>2</v>
      </c>
      <c r="AR14" s="10">
        <f t="shared" si="16"/>
        <v>2</v>
      </c>
      <c r="AS14" s="10">
        <f t="shared" si="17"/>
        <v>1</v>
      </c>
      <c r="AT14" s="10">
        <f t="shared" si="18"/>
        <v>2</v>
      </c>
      <c r="AU14" s="10">
        <f t="shared" si="19"/>
        <v>3</v>
      </c>
      <c r="AV14" s="10">
        <f t="shared" si="20"/>
        <v>3</v>
      </c>
      <c r="AW14" s="10">
        <f t="shared" si="21"/>
        <v>3</v>
      </c>
      <c r="AX14" s="10">
        <f t="shared" si="22"/>
        <v>3</v>
      </c>
      <c r="AY14" s="10">
        <f t="shared" si="23"/>
        <v>3</v>
      </c>
      <c r="AZ14" s="10">
        <f t="shared" si="24"/>
        <v>1</v>
      </c>
      <c r="BA14" s="10">
        <f t="shared" si="25"/>
        <v>1</v>
      </c>
      <c r="BB14" s="10">
        <f t="shared" si="26"/>
        <v>2</v>
      </c>
      <c r="BC14" s="10">
        <f t="shared" si="27"/>
        <v>3</v>
      </c>
      <c r="BD14" s="10">
        <f t="shared" si="28"/>
        <v>3</v>
      </c>
      <c r="BF14" s="10">
        <f t="shared" si="29"/>
        <v>2</v>
      </c>
      <c r="BI14" s="10">
        <f t="shared" si="42"/>
        <v>377</v>
      </c>
      <c r="BJ14" s="10">
        <f t="shared" si="43"/>
        <v>330</v>
      </c>
      <c r="BK14" s="10">
        <f t="shared" si="44"/>
        <v>292</v>
      </c>
      <c r="BL14" s="10">
        <f t="shared" si="45"/>
        <v>277</v>
      </c>
      <c r="BM14" s="10">
        <f t="shared" si="46"/>
        <v>277</v>
      </c>
      <c r="BN14" s="10">
        <f t="shared" si="47"/>
        <v>273</v>
      </c>
      <c r="BO14" s="10">
        <f t="shared" si="48"/>
        <v>249</v>
      </c>
      <c r="BP14" s="10">
        <f t="shared" si="49"/>
        <v>247</v>
      </c>
      <c r="BQ14" s="10">
        <f t="shared" si="50"/>
        <v>236</v>
      </c>
      <c r="BR14" s="10">
        <f t="shared" si="51"/>
        <v>213</v>
      </c>
      <c r="BS14" s="10">
        <f t="shared" si="52"/>
        <v>213</v>
      </c>
      <c r="BT14" s="10">
        <f t="shared" si="53"/>
        <v>206</v>
      </c>
      <c r="BU14" s="10">
        <f t="shared" si="54"/>
        <v>180</v>
      </c>
      <c r="BV14" s="10" t="str">
        <f t="shared" si="35"/>
        <v/>
      </c>
      <c r="BW14" s="10" t="str">
        <f t="shared" si="36"/>
        <v/>
      </c>
      <c r="BX14" s="10" t="str">
        <f t="shared" si="37"/>
        <v/>
      </c>
      <c r="BY14" s="10" t="str">
        <f t="shared" si="38"/>
        <v>-</v>
      </c>
      <c r="BZ14" s="10" t="str">
        <f t="shared" si="39"/>
        <v>-</v>
      </c>
      <c r="CA14" s="10" t="str">
        <f t="shared" si="40"/>
        <v>-</v>
      </c>
      <c r="CB14" s="31">
        <f t="shared" si="41"/>
        <v>2</v>
      </c>
      <c r="CD14">
        <f t="shared" si="30"/>
        <v>3370</v>
      </c>
      <c r="EO14" s="10">
        <v>10</v>
      </c>
      <c r="EQ14" s="10">
        <f t="shared" si="31"/>
        <v>10</v>
      </c>
      <c r="ER14" s="10" t="str">
        <f t="shared" si="32"/>
        <v>(14)</v>
      </c>
    </row>
    <row r="15" spans="1:149" ht="15.75" x14ac:dyDescent="0.25">
      <c r="A15" s="7" t="str">
        <f t="shared" si="33"/>
        <v>11 (18)</v>
      </c>
      <c r="B15" s="8" t="s">
        <v>169</v>
      </c>
      <c r="C15" s="9" t="s">
        <v>41</v>
      </c>
      <c r="D15" s="20">
        <f t="shared" si="2"/>
        <v>3254</v>
      </c>
      <c r="E15" s="18"/>
      <c r="F15" s="14">
        <f t="shared" si="3"/>
        <v>13</v>
      </c>
      <c r="G15" s="19">
        <f t="shared" si="4"/>
        <v>125.15384615384616</v>
      </c>
      <c r="H15" s="18"/>
      <c r="I15" s="14"/>
      <c r="J15" s="100">
        <v>231</v>
      </c>
      <c r="K15" s="100">
        <v>305</v>
      </c>
      <c r="L15" s="100">
        <v>237</v>
      </c>
      <c r="M15" s="100"/>
      <c r="N15" s="100">
        <v>276</v>
      </c>
      <c r="O15" s="100"/>
      <c r="P15" s="100"/>
      <c r="Q15" s="100">
        <v>181</v>
      </c>
      <c r="R15" s="106">
        <v>239</v>
      </c>
      <c r="S15" s="100">
        <v>229</v>
      </c>
      <c r="T15" s="107">
        <v>248</v>
      </c>
      <c r="U15" s="100">
        <v>101</v>
      </c>
      <c r="V15" s="100">
        <v>291</v>
      </c>
      <c r="W15" s="100"/>
      <c r="X15" s="100"/>
      <c r="Y15" s="100">
        <v>280</v>
      </c>
      <c r="Z15" s="100">
        <v>321</v>
      </c>
      <c r="AA15" s="100">
        <v>315</v>
      </c>
      <c r="AB15" s="126">
        <f t="shared" si="5"/>
        <v>17</v>
      </c>
      <c r="AC15" s="68" t="str">
        <f t="shared" si="6"/>
        <v>-</v>
      </c>
      <c r="AD15" s="68" t="str">
        <f t="shared" si="7"/>
        <v>-</v>
      </c>
      <c r="AE15" s="68" t="str">
        <f t="shared" si="8"/>
        <v>-</v>
      </c>
      <c r="AF15" s="32">
        <v>18</v>
      </c>
      <c r="AG15" s="32">
        <f t="shared" si="34"/>
        <v>11</v>
      </c>
      <c r="AH15" s="32">
        <f t="shared" si="9"/>
        <v>11</v>
      </c>
      <c r="AI15" s="17">
        <v>11</v>
      </c>
      <c r="AL15" s="10">
        <f t="shared" si="10"/>
        <v>0</v>
      </c>
      <c r="AM15" s="10">
        <f t="shared" si="11"/>
        <v>2</v>
      </c>
      <c r="AN15" s="10">
        <f t="shared" si="12"/>
        <v>3</v>
      </c>
      <c r="AO15" s="10">
        <f t="shared" si="13"/>
        <v>3</v>
      </c>
      <c r="AP15" s="10">
        <f t="shared" si="14"/>
        <v>2</v>
      </c>
      <c r="AQ15" s="10">
        <f t="shared" si="15"/>
        <v>2</v>
      </c>
      <c r="AR15" s="10">
        <f t="shared" si="16"/>
        <v>2</v>
      </c>
      <c r="AS15" s="10">
        <f t="shared" si="17"/>
        <v>1</v>
      </c>
      <c r="AT15" s="10">
        <f t="shared" si="18"/>
        <v>2</v>
      </c>
      <c r="AU15" s="10">
        <f t="shared" si="19"/>
        <v>3</v>
      </c>
      <c r="AV15" s="10">
        <f t="shared" si="20"/>
        <v>3</v>
      </c>
      <c r="AW15" s="10">
        <f t="shared" si="21"/>
        <v>3</v>
      </c>
      <c r="AX15" s="10">
        <f t="shared" si="22"/>
        <v>3</v>
      </c>
      <c r="AY15" s="10">
        <f t="shared" si="23"/>
        <v>3</v>
      </c>
      <c r="AZ15" s="10">
        <f t="shared" si="24"/>
        <v>1</v>
      </c>
      <c r="BA15" s="10">
        <f t="shared" si="25"/>
        <v>1</v>
      </c>
      <c r="BB15" s="10">
        <f t="shared" si="26"/>
        <v>2</v>
      </c>
      <c r="BC15" s="10">
        <f t="shared" si="27"/>
        <v>3</v>
      </c>
      <c r="BD15" s="10">
        <f t="shared" si="28"/>
        <v>3</v>
      </c>
      <c r="BF15" s="10">
        <f t="shared" si="29"/>
        <v>2</v>
      </c>
      <c r="BI15" s="10">
        <f t="shared" si="42"/>
        <v>321</v>
      </c>
      <c r="BJ15" s="10">
        <f t="shared" si="43"/>
        <v>315</v>
      </c>
      <c r="BK15" s="10">
        <f t="shared" si="44"/>
        <v>305</v>
      </c>
      <c r="BL15" s="10">
        <f t="shared" si="45"/>
        <v>291</v>
      </c>
      <c r="BM15" s="10">
        <f t="shared" si="46"/>
        <v>280</v>
      </c>
      <c r="BN15" s="10">
        <f t="shared" si="47"/>
        <v>276</v>
      </c>
      <c r="BO15" s="10">
        <f t="shared" si="48"/>
        <v>248</v>
      </c>
      <c r="BP15" s="10">
        <f t="shared" si="49"/>
        <v>239</v>
      </c>
      <c r="BQ15" s="10">
        <f t="shared" si="50"/>
        <v>237</v>
      </c>
      <c r="BR15" s="10">
        <f t="shared" si="51"/>
        <v>231</v>
      </c>
      <c r="BS15" s="10">
        <f t="shared" si="52"/>
        <v>229</v>
      </c>
      <c r="BT15" s="10">
        <f t="shared" si="53"/>
        <v>181</v>
      </c>
      <c r="BU15" s="10">
        <f t="shared" si="54"/>
        <v>101</v>
      </c>
      <c r="BV15" s="10" t="str">
        <f t="shared" si="35"/>
        <v/>
      </c>
      <c r="BW15" s="10" t="str">
        <f t="shared" si="36"/>
        <v/>
      </c>
      <c r="BX15" s="10" t="str">
        <f t="shared" si="37"/>
        <v/>
      </c>
      <c r="BY15" s="10" t="str">
        <f t="shared" si="38"/>
        <v>-</v>
      </c>
      <c r="BZ15" s="10" t="str">
        <f t="shared" si="39"/>
        <v>-</v>
      </c>
      <c r="CA15" s="10" t="str">
        <f t="shared" si="40"/>
        <v>-</v>
      </c>
      <c r="CB15" s="31">
        <f t="shared" si="41"/>
        <v>2</v>
      </c>
      <c r="CD15">
        <f t="shared" si="30"/>
        <v>3254</v>
      </c>
      <c r="EO15" s="10">
        <v>11</v>
      </c>
      <c r="EQ15" s="10">
        <f t="shared" si="31"/>
        <v>11</v>
      </c>
      <c r="ER15" s="10" t="str">
        <f t="shared" si="32"/>
        <v>(18)</v>
      </c>
    </row>
    <row r="16" spans="1:149" ht="15.75" x14ac:dyDescent="0.25">
      <c r="A16" s="7" t="str">
        <f t="shared" si="33"/>
        <v>12 (11)</v>
      </c>
      <c r="B16" s="8" t="s">
        <v>71</v>
      </c>
      <c r="C16" s="9" t="s">
        <v>41</v>
      </c>
      <c r="D16" s="20">
        <f t="shared" si="2"/>
        <v>3228</v>
      </c>
      <c r="E16" s="18"/>
      <c r="F16" s="14">
        <f t="shared" si="3"/>
        <v>9</v>
      </c>
      <c r="G16" s="19">
        <f t="shared" si="4"/>
        <v>179.33333333333334</v>
      </c>
      <c r="H16" s="18"/>
      <c r="I16" s="61"/>
      <c r="J16" s="61">
        <v>318</v>
      </c>
      <c r="K16" s="100">
        <v>361</v>
      </c>
      <c r="L16" s="61">
        <v>279</v>
      </c>
      <c r="M16" s="61"/>
      <c r="N16" s="61">
        <v>468</v>
      </c>
      <c r="O16" s="100"/>
      <c r="P16" s="61"/>
      <c r="Q16" s="61">
        <v>212</v>
      </c>
      <c r="R16" s="97">
        <v>396</v>
      </c>
      <c r="S16" s="61">
        <v>402</v>
      </c>
      <c r="T16" s="94"/>
      <c r="U16" s="61"/>
      <c r="V16" s="61"/>
      <c r="W16" s="61"/>
      <c r="X16" s="61"/>
      <c r="Y16" s="61">
        <v>405</v>
      </c>
      <c r="Z16" s="100">
        <v>387</v>
      </c>
      <c r="AA16" s="61"/>
      <c r="AB16" s="105">
        <f t="shared" si="5"/>
        <v>17</v>
      </c>
      <c r="AC16" s="68" t="str">
        <f t="shared" si="6"/>
        <v>-</v>
      </c>
      <c r="AD16" s="68" t="str">
        <f t="shared" si="7"/>
        <v>-</v>
      </c>
      <c r="AE16" s="68" t="str">
        <f t="shared" si="8"/>
        <v>-</v>
      </c>
      <c r="AF16" s="32">
        <v>11</v>
      </c>
      <c r="AG16" s="32">
        <f t="shared" si="34"/>
        <v>12</v>
      </c>
      <c r="AH16" s="32">
        <f t="shared" si="9"/>
        <v>12</v>
      </c>
      <c r="AI16" s="17">
        <v>12</v>
      </c>
      <c r="AL16" s="10">
        <f t="shared" si="10"/>
        <v>0</v>
      </c>
      <c r="AM16" s="10">
        <f t="shared" si="11"/>
        <v>2</v>
      </c>
      <c r="AN16" s="10">
        <f t="shared" si="12"/>
        <v>3</v>
      </c>
      <c r="AO16" s="10">
        <f t="shared" si="13"/>
        <v>3</v>
      </c>
      <c r="AP16" s="10">
        <f t="shared" si="14"/>
        <v>2</v>
      </c>
      <c r="AQ16" s="10">
        <f t="shared" si="15"/>
        <v>2</v>
      </c>
      <c r="AR16" s="10">
        <f t="shared" si="16"/>
        <v>2</v>
      </c>
      <c r="AS16" s="10">
        <f t="shared" si="17"/>
        <v>1</v>
      </c>
      <c r="AT16" s="10">
        <f t="shared" si="18"/>
        <v>2</v>
      </c>
      <c r="AU16" s="10">
        <f t="shared" si="19"/>
        <v>3</v>
      </c>
      <c r="AV16" s="10">
        <f t="shared" si="20"/>
        <v>3</v>
      </c>
      <c r="AW16" s="10">
        <f t="shared" si="21"/>
        <v>2</v>
      </c>
      <c r="AX16" s="10">
        <f t="shared" si="22"/>
        <v>1</v>
      </c>
      <c r="AY16" s="10">
        <f t="shared" si="23"/>
        <v>1</v>
      </c>
      <c r="AZ16" s="10">
        <f t="shared" si="24"/>
        <v>0</v>
      </c>
      <c r="BA16" s="10">
        <f t="shared" si="25"/>
        <v>1</v>
      </c>
      <c r="BB16" s="10">
        <f t="shared" si="26"/>
        <v>2</v>
      </c>
      <c r="BC16" s="10">
        <f t="shared" si="27"/>
        <v>3</v>
      </c>
      <c r="BD16" s="10">
        <f t="shared" si="28"/>
        <v>2</v>
      </c>
      <c r="BF16" s="10">
        <f t="shared" si="29"/>
        <v>2</v>
      </c>
      <c r="BI16" s="10">
        <f t="shared" si="42"/>
        <v>468</v>
      </c>
      <c r="BJ16" s="10">
        <f t="shared" si="43"/>
        <v>405</v>
      </c>
      <c r="BK16" s="10">
        <f t="shared" si="44"/>
        <v>402</v>
      </c>
      <c r="BL16" s="10">
        <f t="shared" si="45"/>
        <v>396</v>
      </c>
      <c r="BM16" s="10">
        <f t="shared" si="46"/>
        <v>387</v>
      </c>
      <c r="BN16" s="10">
        <f t="shared" si="47"/>
        <v>361</v>
      </c>
      <c r="BO16" s="10">
        <f t="shared" si="48"/>
        <v>318</v>
      </c>
      <c r="BP16" s="10">
        <f t="shared" si="49"/>
        <v>279</v>
      </c>
      <c r="BQ16" s="10">
        <f t="shared" si="50"/>
        <v>212</v>
      </c>
      <c r="BR16" s="10" t="str">
        <f t="shared" si="51"/>
        <v/>
      </c>
      <c r="BS16" s="10" t="str">
        <f t="shared" si="52"/>
        <v/>
      </c>
      <c r="BT16" s="10" t="str">
        <f t="shared" si="53"/>
        <v/>
      </c>
      <c r="BU16" s="10" t="str">
        <f t="shared" si="54"/>
        <v/>
      </c>
      <c r="BV16" s="10" t="str">
        <f t="shared" si="35"/>
        <v/>
      </c>
      <c r="BW16" s="10" t="str">
        <f t="shared" si="36"/>
        <v/>
      </c>
      <c r="BX16" s="10" t="str">
        <f t="shared" si="37"/>
        <v/>
      </c>
      <c r="BY16" s="10" t="str">
        <f t="shared" si="38"/>
        <v>-</v>
      </c>
      <c r="BZ16" s="10" t="str">
        <f t="shared" si="39"/>
        <v>-</v>
      </c>
      <c r="CA16" s="10" t="str">
        <f t="shared" si="40"/>
        <v>-</v>
      </c>
      <c r="CB16" s="31">
        <f t="shared" si="41"/>
        <v>6</v>
      </c>
      <c r="CD16">
        <f t="shared" si="30"/>
        <v>3228</v>
      </c>
      <c r="EO16" s="10">
        <v>12</v>
      </c>
      <c r="EQ16" s="10">
        <f t="shared" si="31"/>
        <v>12</v>
      </c>
      <c r="ER16" s="10" t="str">
        <f t="shared" si="32"/>
        <v>(11)</v>
      </c>
    </row>
    <row r="17" spans="1:148" ht="15.75" x14ac:dyDescent="0.25">
      <c r="A17" s="7" t="str">
        <f t="shared" si="33"/>
        <v>13 (16)</v>
      </c>
      <c r="B17" s="8" t="s">
        <v>158</v>
      </c>
      <c r="C17" s="9" t="s">
        <v>65</v>
      </c>
      <c r="D17" s="20">
        <f t="shared" si="2"/>
        <v>3091</v>
      </c>
      <c r="E17" s="18"/>
      <c r="F17" s="14">
        <f t="shared" si="3"/>
        <v>13</v>
      </c>
      <c r="G17" s="19">
        <f t="shared" si="4"/>
        <v>118.88461538461539</v>
      </c>
      <c r="H17" s="18"/>
      <c r="I17" s="61"/>
      <c r="J17" s="100">
        <v>227</v>
      </c>
      <c r="K17" s="100">
        <v>275</v>
      </c>
      <c r="L17" s="100">
        <v>247</v>
      </c>
      <c r="M17" s="100">
        <v>282</v>
      </c>
      <c r="N17" s="100">
        <v>250</v>
      </c>
      <c r="O17" s="100"/>
      <c r="P17" s="100"/>
      <c r="Q17" s="100">
        <v>246</v>
      </c>
      <c r="R17" s="106"/>
      <c r="S17" s="100">
        <v>220</v>
      </c>
      <c r="T17" s="107">
        <v>181</v>
      </c>
      <c r="U17" s="100">
        <v>188</v>
      </c>
      <c r="V17" s="100">
        <v>215</v>
      </c>
      <c r="W17" s="100"/>
      <c r="X17" s="100">
        <v>249</v>
      </c>
      <c r="Y17" s="100"/>
      <c r="Z17" s="100">
        <v>280</v>
      </c>
      <c r="AA17" s="100">
        <v>231</v>
      </c>
      <c r="AB17" s="126">
        <f t="shared" si="5"/>
        <v>17</v>
      </c>
      <c r="AC17" s="68" t="str">
        <f t="shared" si="6"/>
        <v>-</v>
      </c>
      <c r="AD17" s="68" t="str">
        <f t="shared" si="7"/>
        <v>-</v>
      </c>
      <c r="AE17" s="68" t="str">
        <f t="shared" si="8"/>
        <v>-</v>
      </c>
      <c r="AF17" s="32">
        <v>16</v>
      </c>
      <c r="AG17" s="32">
        <f t="shared" si="34"/>
        <v>13</v>
      </c>
      <c r="AH17" s="32">
        <f t="shared" si="9"/>
        <v>13</v>
      </c>
      <c r="AI17" s="17">
        <v>13</v>
      </c>
      <c r="AL17" s="10">
        <f t="shared" si="10"/>
        <v>0</v>
      </c>
      <c r="AM17" s="10">
        <f t="shared" si="11"/>
        <v>2</v>
      </c>
      <c r="AN17" s="10">
        <f t="shared" si="12"/>
        <v>3</v>
      </c>
      <c r="AO17" s="10">
        <f t="shared" si="13"/>
        <v>3</v>
      </c>
      <c r="AP17" s="10">
        <f t="shared" si="14"/>
        <v>3</v>
      </c>
      <c r="AQ17" s="10">
        <f t="shared" si="15"/>
        <v>3</v>
      </c>
      <c r="AR17" s="10">
        <f t="shared" si="16"/>
        <v>2</v>
      </c>
      <c r="AS17" s="10">
        <f t="shared" si="17"/>
        <v>1</v>
      </c>
      <c r="AT17" s="10">
        <f t="shared" si="18"/>
        <v>2</v>
      </c>
      <c r="AU17" s="10">
        <f t="shared" si="19"/>
        <v>2</v>
      </c>
      <c r="AV17" s="10">
        <f t="shared" si="20"/>
        <v>2</v>
      </c>
      <c r="AW17" s="10">
        <f t="shared" si="21"/>
        <v>3</v>
      </c>
      <c r="AX17" s="10">
        <f t="shared" si="22"/>
        <v>3</v>
      </c>
      <c r="AY17" s="10">
        <f t="shared" si="23"/>
        <v>3</v>
      </c>
      <c r="AZ17" s="10">
        <f t="shared" si="24"/>
        <v>1</v>
      </c>
      <c r="BA17" s="10">
        <f t="shared" si="25"/>
        <v>2</v>
      </c>
      <c r="BB17" s="10">
        <f t="shared" si="26"/>
        <v>2</v>
      </c>
      <c r="BC17" s="10">
        <f t="shared" si="27"/>
        <v>2</v>
      </c>
      <c r="BD17" s="10">
        <f t="shared" si="28"/>
        <v>3</v>
      </c>
      <c r="BF17" s="10">
        <f t="shared" si="29"/>
        <v>2</v>
      </c>
      <c r="BI17" s="10">
        <f t="shared" si="42"/>
        <v>282</v>
      </c>
      <c r="BJ17" s="10">
        <f t="shared" si="43"/>
        <v>280</v>
      </c>
      <c r="BK17" s="10">
        <f t="shared" si="44"/>
        <v>275</v>
      </c>
      <c r="BL17" s="10">
        <f t="shared" si="45"/>
        <v>250</v>
      </c>
      <c r="BM17" s="10">
        <f t="shared" si="46"/>
        <v>249</v>
      </c>
      <c r="BN17" s="10">
        <f t="shared" si="47"/>
        <v>247</v>
      </c>
      <c r="BO17" s="10">
        <f t="shared" si="48"/>
        <v>246</v>
      </c>
      <c r="BP17" s="10">
        <f t="shared" si="49"/>
        <v>231</v>
      </c>
      <c r="BQ17" s="10">
        <f t="shared" si="50"/>
        <v>227</v>
      </c>
      <c r="BR17" s="10">
        <f t="shared" si="51"/>
        <v>220</v>
      </c>
      <c r="BS17" s="10">
        <f t="shared" si="52"/>
        <v>215</v>
      </c>
      <c r="BT17" s="10">
        <f t="shared" si="53"/>
        <v>188</v>
      </c>
      <c r="BU17" s="10">
        <f t="shared" si="54"/>
        <v>181</v>
      </c>
      <c r="BV17" s="10" t="str">
        <f t="shared" si="35"/>
        <v/>
      </c>
      <c r="BW17" s="10" t="str">
        <f t="shared" si="36"/>
        <v/>
      </c>
      <c r="BX17" s="10" t="str">
        <f t="shared" si="37"/>
        <v/>
      </c>
      <c r="BY17" s="10" t="str">
        <f t="shared" si="38"/>
        <v>-</v>
      </c>
      <c r="BZ17" s="10" t="str">
        <f t="shared" si="39"/>
        <v>-</v>
      </c>
      <c r="CA17" s="10" t="str">
        <f t="shared" si="40"/>
        <v>-</v>
      </c>
      <c r="CB17" s="31">
        <f t="shared" si="41"/>
        <v>2</v>
      </c>
      <c r="CD17">
        <f t="shared" si="30"/>
        <v>3091</v>
      </c>
      <c r="EO17" s="10">
        <v>13</v>
      </c>
      <c r="EQ17" s="10">
        <f t="shared" si="31"/>
        <v>13</v>
      </c>
      <c r="ER17" s="10" t="str">
        <f t="shared" si="32"/>
        <v>(16)</v>
      </c>
    </row>
    <row r="18" spans="1:148" ht="15.75" x14ac:dyDescent="0.25">
      <c r="A18" s="7" t="str">
        <f t="shared" si="33"/>
        <v>14 (12)</v>
      </c>
      <c r="B18" s="8" t="s">
        <v>167</v>
      </c>
      <c r="C18" s="9" t="s">
        <v>89</v>
      </c>
      <c r="D18" s="20">
        <f t="shared" si="2"/>
        <v>3074</v>
      </c>
      <c r="E18" s="18"/>
      <c r="F18" s="14">
        <f t="shared" si="3"/>
        <v>11</v>
      </c>
      <c r="G18" s="19">
        <f t="shared" si="4"/>
        <v>139.72727272727272</v>
      </c>
      <c r="H18" s="18"/>
      <c r="I18" s="14"/>
      <c r="J18" s="100">
        <v>209</v>
      </c>
      <c r="K18" s="100">
        <v>221</v>
      </c>
      <c r="L18" s="100">
        <v>249</v>
      </c>
      <c r="M18" s="100"/>
      <c r="N18" s="100">
        <v>284</v>
      </c>
      <c r="O18" s="100"/>
      <c r="P18" s="100"/>
      <c r="Q18" s="100"/>
      <c r="R18" s="106">
        <v>290</v>
      </c>
      <c r="S18" s="100">
        <v>281</v>
      </c>
      <c r="T18" s="107"/>
      <c r="U18" s="100">
        <v>341</v>
      </c>
      <c r="V18" s="100">
        <v>270</v>
      </c>
      <c r="W18" s="100"/>
      <c r="X18" s="100"/>
      <c r="Y18" s="100">
        <v>308</v>
      </c>
      <c r="Z18" s="100">
        <v>288</v>
      </c>
      <c r="AA18" s="100">
        <v>333</v>
      </c>
      <c r="AB18" s="126">
        <f t="shared" si="5"/>
        <v>17</v>
      </c>
      <c r="AC18" s="68" t="str">
        <f t="shared" si="6"/>
        <v>-</v>
      </c>
      <c r="AD18" s="68" t="str">
        <f t="shared" si="7"/>
        <v>-</v>
      </c>
      <c r="AE18" s="68" t="str">
        <f t="shared" si="8"/>
        <v>-</v>
      </c>
      <c r="AF18" s="32">
        <v>12</v>
      </c>
      <c r="AG18" s="32">
        <f t="shared" si="34"/>
        <v>14</v>
      </c>
      <c r="AH18" s="32">
        <f t="shared" si="9"/>
        <v>14</v>
      </c>
      <c r="AI18" s="17">
        <v>14</v>
      </c>
      <c r="AL18" s="10">
        <f t="shared" si="10"/>
        <v>0</v>
      </c>
      <c r="AM18" s="10">
        <f t="shared" si="11"/>
        <v>2</v>
      </c>
      <c r="AN18" s="10">
        <f t="shared" si="12"/>
        <v>3</v>
      </c>
      <c r="AO18" s="10">
        <f t="shared" si="13"/>
        <v>3</v>
      </c>
      <c r="AP18" s="10">
        <f t="shared" si="14"/>
        <v>2</v>
      </c>
      <c r="AQ18" s="10">
        <f t="shared" si="15"/>
        <v>2</v>
      </c>
      <c r="AR18" s="10">
        <f t="shared" si="16"/>
        <v>2</v>
      </c>
      <c r="AS18" s="10">
        <f t="shared" si="17"/>
        <v>1</v>
      </c>
      <c r="AT18" s="10">
        <f t="shared" si="18"/>
        <v>1</v>
      </c>
      <c r="AU18" s="10">
        <f t="shared" si="19"/>
        <v>2</v>
      </c>
      <c r="AV18" s="10">
        <f t="shared" si="20"/>
        <v>3</v>
      </c>
      <c r="AW18" s="10">
        <f t="shared" si="21"/>
        <v>2</v>
      </c>
      <c r="AX18" s="10">
        <f t="shared" si="22"/>
        <v>2</v>
      </c>
      <c r="AY18" s="10">
        <f t="shared" si="23"/>
        <v>3</v>
      </c>
      <c r="AZ18" s="10">
        <f t="shared" si="24"/>
        <v>1</v>
      </c>
      <c r="BA18" s="10">
        <f t="shared" si="25"/>
        <v>1</v>
      </c>
      <c r="BB18" s="10">
        <f t="shared" si="26"/>
        <v>2</v>
      </c>
      <c r="BC18" s="10">
        <f t="shared" si="27"/>
        <v>3</v>
      </c>
      <c r="BD18" s="10">
        <f t="shared" si="28"/>
        <v>3</v>
      </c>
      <c r="BF18" s="10">
        <f t="shared" si="29"/>
        <v>2</v>
      </c>
      <c r="BI18" s="10">
        <f t="shared" si="42"/>
        <v>341</v>
      </c>
      <c r="BJ18" s="10">
        <f t="shared" si="43"/>
        <v>333</v>
      </c>
      <c r="BK18" s="10">
        <f t="shared" si="44"/>
        <v>308</v>
      </c>
      <c r="BL18" s="10">
        <f t="shared" si="45"/>
        <v>290</v>
      </c>
      <c r="BM18" s="10">
        <f t="shared" si="46"/>
        <v>288</v>
      </c>
      <c r="BN18" s="10">
        <f t="shared" si="47"/>
        <v>284</v>
      </c>
      <c r="BO18" s="10">
        <f t="shared" si="48"/>
        <v>281</v>
      </c>
      <c r="BP18" s="10">
        <f t="shared" si="49"/>
        <v>270</v>
      </c>
      <c r="BQ18" s="10">
        <f t="shared" si="50"/>
        <v>249</v>
      </c>
      <c r="BR18" s="10">
        <f t="shared" si="51"/>
        <v>221</v>
      </c>
      <c r="BS18" s="10">
        <f t="shared" si="52"/>
        <v>209</v>
      </c>
      <c r="BT18" s="10" t="str">
        <f t="shared" si="53"/>
        <v/>
      </c>
      <c r="BU18" s="10" t="str">
        <f t="shared" si="54"/>
        <v/>
      </c>
      <c r="BV18" s="10" t="str">
        <f t="shared" si="35"/>
        <v/>
      </c>
      <c r="BW18" s="10" t="str">
        <f t="shared" si="36"/>
        <v/>
      </c>
      <c r="BX18" s="10" t="str">
        <f t="shared" si="37"/>
        <v/>
      </c>
      <c r="BY18" s="10" t="str">
        <f t="shared" si="38"/>
        <v>-</v>
      </c>
      <c r="BZ18" s="10" t="str">
        <f t="shared" si="39"/>
        <v>-</v>
      </c>
      <c r="CA18" s="10" t="str">
        <f t="shared" si="40"/>
        <v>-</v>
      </c>
      <c r="CB18" s="31">
        <f t="shared" si="41"/>
        <v>4</v>
      </c>
      <c r="CD18">
        <f t="shared" si="30"/>
        <v>3074</v>
      </c>
      <c r="EO18" s="10">
        <v>14</v>
      </c>
      <c r="EQ18" s="10">
        <f t="shared" si="31"/>
        <v>14</v>
      </c>
      <c r="ER18" s="10" t="str">
        <f t="shared" si="32"/>
        <v>(12)</v>
      </c>
    </row>
    <row r="19" spans="1:148" ht="15.75" x14ac:dyDescent="0.25">
      <c r="A19" s="7" t="str">
        <f t="shared" si="33"/>
        <v>15 (10)</v>
      </c>
      <c r="B19" s="8" t="s">
        <v>63</v>
      </c>
      <c r="C19" s="9" t="s">
        <v>95</v>
      </c>
      <c r="D19" s="20">
        <f t="shared" si="2"/>
        <v>3073</v>
      </c>
      <c r="E19" s="18"/>
      <c r="F19" s="14">
        <f t="shared" si="3"/>
        <v>12</v>
      </c>
      <c r="G19" s="19">
        <f t="shared" si="4"/>
        <v>128.04166666666666</v>
      </c>
      <c r="H19" s="18"/>
      <c r="I19" s="61"/>
      <c r="J19" s="100">
        <v>302</v>
      </c>
      <c r="K19" s="100">
        <v>185</v>
      </c>
      <c r="L19" s="100">
        <v>289</v>
      </c>
      <c r="M19" s="100">
        <v>203</v>
      </c>
      <c r="N19" s="100">
        <v>327</v>
      </c>
      <c r="O19" s="100">
        <v>278</v>
      </c>
      <c r="P19" s="100">
        <v>198</v>
      </c>
      <c r="Q19" s="100">
        <v>210</v>
      </c>
      <c r="R19" s="106"/>
      <c r="S19" s="100">
        <v>298</v>
      </c>
      <c r="T19" s="107">
        <v>290</v>
      </c>
      <c r="U19" s="100">
        <v>221</v>
      </c>
      <c r="V19" s="100"/>
      <c r="W19" s="100"/>
      <c r="X19" s="100">
        <v>272</v>
      </c>
      <c r="Y19" s="100"/>
      <c r="Z19" s="100"/>
      <c r="AA19" s="100"/>
      <c r="AB19" s="126">
        <f t="shared" si="5"/>
        <v>17</v>
      </c>
      <c r="AC19" s="68" t="str">
        <f t="shared" si="6"/>
        <v>-</v>
      </c>
      <c r="AD19" s="68" t="str">
        <f t="shared" si="7"/>
        <v>-</v>
      </c>
      <c r="AE19" s="68" t="str">
        <f t="shared" si="8"/>
        <v>-</v>
      </c>
      <c r="AF19" s="32">
        <v>10</v>
      </c>
      <c r="AG19" s="32">
        <f t="shared" si="34"/>
        <v>15</v>
      </c>
      <c r="AH19" s="32">
        <f t="shared" si="9"/>
        <v>15</v>
      </c>
      <c r="AI19" s="17">
        <v>15</v>
      </c>
      <c r="AL19" s="10">
        <f t="shared" si="10"/>
        <v>0</v>
      </c>
      <c r="AM19" s="10">
        <f t="shared" si="11"/>
        <v>2</v>
      </c>
      <c r="AN19" s="10">
        <f t="shared" si="12"/>
        <v>3</v>
      </c>
      <c r="AO19" s="10">
        <f t="shared" si="13"/>
        <v>3</v>
      </c>
      <c r="AP19" s="10">
        <f t="shared" si="14"/>
        <v>3</v>
      </c>
      <c r="AQ19" s="10">
        <f t="shared" si="15"/>
        <v>3</v>
      </c>
      <c r="AR19" s="10">
        <f t="shared" si="16"/>
        <v>3</v>
      </c>
      <c r="AS19" s="10">
        <f t="shared" si="17"/>
        <v>3</v>
      </c>
      <c r="AT19" s="10">
        <f t="shared" si="18"/>
        <v>3</v>
      </c>
      <c r="AU19" s="10">
        <f t="shared" si="19"/>
        <v>2</v>
      </c>
      <c r="AV19" s="10">
        <f t="shared" si="20"/>
        <v>2</v>
      </c>
      <c r="AW19" s="10">
        <f t="shared" si="21"/>
        <v>3</v>
      </c>
      <c r="AX19" s="10">
        <f t="shared" si="22"/>
        <v>3</v>
      </c>
      <c r="AY19" s="10">
        <f t="shared" si="23"/>
        <v>2</v>
      </c>
      <c r="AZ19" s="10">
        <f t="shared" si="24"/>
        <v>0</v>
      </c>
      <c r="BA19" s="10">
        <f t="shared" si="25"/>
        <v>2</v>
      </c>
      <c r="BB19" s="10">
        <f t="shared" si="26"/>
        <v>2</v>
      </c>
      <c r="BC19" s="10">
        <f t="shared" si="27"/>
        <v>1</v>
      </c>
      <c r="BD19" s="10">
        <f t="shared" si="28"/>
        <v>1</v>
      </c>
      <c r="BF19" s="10">
        <f t="shared" si="29"/>
        <v>2</v>
      </c>
      <c r="BI19" s="10">
        <f t="shared" si="42"/>
        <v>327</v>
      </c>
      <c r="BJ19" s="10">
        <f t="shared" si="43"/>
        <v>302</v>
      </c>
      <c r="BK19" s="10">
        <f t="shared" si="44"/>
        <v>298</v>
      </c>
      <c r="BL19" s="10">
        <f t="shared" si="45"/>
        <v>290</v>
      </c>
      <c r="BM19" s="10">
        <f t="shared" si="46"/>
        <v>289</v>
      </c>
      <c r="BN19" s="10">
        <f t="shared" si="47"/>
        <v>278</v>
      </c>
      <c r="BO19" s="10">
        <f t="shared" si="48"/>
        <v>272</v>
      </c>
      <c r="BP19" s="10">
        <f t="shared" si="49"/>
        <v>221</v>
      </c>
      <c r="BQ19" s="10">
        <f t="shared" si="50"/>
        <v>210</v>
      </c>
      <c r="BR19" s="10">
        <f t="shared" si="51"/>
        <v>203</v>
      </c>
      <c r="BS19" s="10">
        <f t="shared" si="52"/>
        <v>198</v>
      </c>
      <c r="BT19" s="10">
        <f t="shared" si="53"/>
        <v>185</v>
      </c>
      <c r="BU19" s="10" t="str">
        <f t="shared" si="54"/>
        <v/>
      </c>
      <c r="BV19" s="10" t="str">
        <f t="shared" si="35"/>
        <v/>
      </c>
      <c r="BW19" s="10" t="str">
        <f t="shared" si="36"/>
        <v/>
      </c>
      <c r="BX19" s="10" t="str">
        <f t="shared" si="37"/>
        <v/>
      </c>
      <c r="BY19" s="10" t="str">
        <f t="shared" si="38"/>
        <v>-</v>
      </c>
      <c r="BZ19" s="10" t="str">
        <f t="shared" si="39"/>
        <v>-</v>
      </c>
      <c r="CA19" s="10" t="str">
        <f t="shared" si="40"/>
        <v>-</v>
      </c>
      <c r="CB19" s="31">
        <f t="shared" si="41"/>
        <v>3</v>
      </c>
      <c r="CD19">
        <f t="shared" si="30"/>
        <v>3073</v>
      </c>
      <c r="EO19" s="10">
        <v>15</v>
      </c>
      <c r="EQ19" s="10">
        <f t="shared" si="31"/>
        <v>15</v>
      </c>
      <c r="ER19" s="10" t="str">
        <f t="shared" si="32"/>
        <v>(10)</v>
      </c>
    </row>
    <row r="20" spans="1:148" ht="15.75" x14ac:dyDescent="0.25">
      <c r="A20" s="7" t="str">
        <f t="shared" si="33"/>
        <v>16 (13)</v>
      </c>
      <c r="B20" s="8" t="s">
        <v>56</v>
      </c>
      <c r="C20" s="9" t="s">
        <v>54</v>
      </c>
      <c r="D20" s="20">
        <f t="shared" si="2"/>
        <v>2922</v>
      </c>
      <c r="E20" s="18"/>
      <c r="F20" s="14">
        <f t="shared" si="3"/>
        <v>12</v>
      </c>
      <c r="G20" s="19">
        <f t="shared" si="4"/>
        <v>121.75</v>
      </c>
      <c r="H20" s="18"/>
      <c r="I20" s="61"/>
      <c r="J20" s="100">
        <v>234</v>
      </c>
      <c r="K20" s="100">
        <v>301</v>
      </c>
      <c r="L20" s="100">
        <v>285</v>
      </c>
      <c r="M20" s="100"/>
      <c r="N20" s="100">
        <v>292</v>
      </c>
      <c r="O20" s="100"/>
      <c r="P20" s="100"/>
      <c r="Q20" s="100">
        <v>195</v>
      </c>
      <c r="R20" s="106">
        <v>263</v>
      </c>
      <c r="S20" s="100">
        <v>251</v>
      </c>
      <c r="T20" s="107">
        <v>224</v>
      </c>
      <c r="U20" s="100">
        <v>195</v>
      </c>
      <c r="V20" s="100">
        <v>252</v>
      </c>
      <c r="W20" s="100"/>
      <c r="X20" s="100"/>
      <c r="Y20" s="100">
        <v>257</v>
      </c>
      <c r="Z20" s="100">
        <v>173</v>
      </c>
      <c r="AA20" s="100"/>
      <c r="AB20" s="126">
        <f t="shared" si="5"/>
        <v>17</v>
      </c>
      <c r="AC20" s="68" t="str">
        <f t="shared" si="6"/>
        <v>-</v>
      </c>
      <c r="AD20" s="68" t="str">
        <f t="shared" si="7"/>
        <v>-</v>
      </c>
      <c r="AE20" s="68" t="str">
        <f t="shared" si="8"/>
        <v>-</v>
      </c>
      <c r="AF20" s="32">
        <v>13</v>
      </c>
      <c r="AG20" s="32">
        <f t="shared" si="34"/>
        <v>16</v>
      </c>
      <c r="AH20" s="32">
        <f t="shared" si="9"/>
        <v>16</v>
      </c>
      <c r="AI20" s="17">
        <v>16</v>
      </c>
      <c r="AL20" s="10">
        <f t="shared" si="10"/>
        <v>0</v>
      </c>
      <c r="AM20" s="10">
        <f t="shared" si="11"/>
        <v>2</v>
      </c>
      <c r="AN20" s="10">
        <f t="shared" si="12"/>
        <v>3</v>
      </c>
      <c r="AO20" s="10">
        <f t="shared" si="13"/>
        <v>3</v>
      </c>
      <c r="AP20" s="10">
        <f t="shared" si="14"/>
        <v>2</v>
      </c>
      <c r="AQ20" s="10">
        <f t="shared" si="15"/>
        <v>2</v>
      </c>
      <c r="AR20" s="10">
        <f t="shared" si="16"/>
        <v>2</v>
      </c>
      <c r="AS20" s="10">
        <f t="shared" si="17"/>
        <v>1</v>
      </c>
      <c r="AT20" s="10">
        <f t="shared" si="18"/>
        <v>2</v>
      </c>
      <c r="AU20" s="10">
        <f t="shared" si="19"/>
        <v>3</v>
      </c>
      <c r="AV20" s="10">
        <f t="shared" si="20"/>
        <v>3</v>
      </c>
      <c r="AW20" s="10">
        <f t="shared" si="21"/>
        <v>3</v>
      </c>
      <c r="AX20" s="10">
        <f t="shared" si="22"/>
        <v>3</v>
      </c>
      <c r="AY20" s="10">
        <f t="shared" si="23"/>
        <v>3</v>
      </c>
      <c r="AZ20" s="10">
        <f t="shared" si="24"/>
        <v>1</v>
      </c>
      <c r="BA20" s="10">
        <f t="shared" si="25"/>
        <v>1</v>
      </c>
      <c r="BB20" s="10">
        <f t="shared" si="26"/>
        <v>2</v>
      </c>
      <c r="BC20" s="10">
        <f t="shared" si="27"/>
        <v>3</v>
      </c>
      <c r="BD20" s="10">
        <f t="shared" si="28"/>
        <v>2</v>
      </c>
      <c r="BF20" s="10">
        <f t="shared" si="29"/>
        <v>2</v>
      </c>
      <c r="BI20" s="10">
        <f t="shared" si="42"/>
        <v>301</v>
      </c>
      <c r="BJ20" s="10">
        <f t="shared" si="43"/>
        <v>292</v>
      </c>
      <c r="BK20" s="10">
        <f t="shared" si="44"/>
        <v>285</v>
      </c>
      <c r="BL20" s="10">
        <f t="shared" si="45"/>
        <v>263</v>
      </c>
      <c r="BM20" s="10">
        <f t="shared" si="46"/>
        <v>257</v>
      </c>
      <c r="BN20" s="10">
        <f t="shared" si="47"/>
        <v>252</v>
      </c>
      <c r="BO20" s="10">
        <f t="shared" si="48"/>
        <v>251</v>
      </c>
      <c r="BP20" s="10">
        <f t="shared" si="49"/>
        <v>234</v>
      </c>
      <c r="BQ20" s="10">
        <f t="shared" si="50"/>
        <v>224</v>
      </c>
      <c r="BR20" s="10">
        <f t="shared" si="51"/>
        <v>195</v>
      </c>
      <c r="BS20" s="10">
        <f t="shared" si="52"/>
        <v>195</v>
      </c>
      <c r="BT20" s="10">
        <f t="shared" si="53"/>
        <v>173</v>
      </c>
      <c r="BU20" s="10" t="str">
        <f t="shared" si="54"/>
        <v/>
      </c>
      <c r="BV20" s="10" t="str">
        <f t="shared" si="35"/>
        <v/>
      </c>
      <c r="BW20" s="10" t="str">
        <f t="shared" si="36"/>
        <v/>
      </c>
      <c r="BX20" s="10" t="str">
        <f t="shared" si="37"/>
        <v/>
      </c>
      <c r="BY20" s="10" t="str">
        <f t="shared" si="38"/>
        <v>-</v>
      </c>
      <c r="BZ20" s="10" t="str">
        <f t="shared" si="39"/>
        <v>-</v>
      </c>
      <c r="CA20" s="10" t="str">
        <f t="shared" si="40"/>
        <v>-</v>
      </c>
      <c r="CB20" s="31">
        <f t="shared" si="41"/>
        <v>3</v>
      </c>
      <c r="CD20">
        <f t="shared" si="30"/>
        <v>2922</v>
      </c>
      <c r="EO20" s="10">
        <v>16</v>
      </c>
      <c r="EQ20" s="10">
        <f t="shared" si="31"/>
        <v>16</v>
      </c>
      <c r="ER20" s="10" t="str">
        <f t="shared" si="32"/>
        <v>(13)</v>
      </c>
    </row>
    <row r="21" spans="1:148" ht="15.75" x14ac:dyDescent="0.25">
      <c r="A21" s="7" t="str">
        <f t="shared" si="33"/>
        <v>17 (17)</v>
      </c>
      <c r="B21" s="8" t="s">
        <v>94</v>
      </c>
      <c r="C21" s="9" t="s">
        <v>34</v>
      </c>
      <c r="D21" s="20">
        <f t="shared" si="2"/>
        <v>2896</v>
      </c>
      <c r="E21" s="18"/>
      <c r="F21" s="14">
        <f t="shared" si="3"/>
        <v>15</v>
      </c>
      <c r="G21" s="19">
        <f t="shared" si="4"/>
        <v>104.9</v>
      </c>
      <c r="H21" s="18"/>
      <c r="I21" s="61"/>
      <c r="J21" s="91">
        <v>123</v>
      </c>
      <c r="K21" s="61">
        <v>189</v>
      </c>
      <c r="L21" s="61">
        <v>238</v>
      </c>
      <c r="M21" s="61">
        <v>234</v>
      </c>
      <c r="N21" s="61">
        <v>222</v>
      </c>
      <c r="O21" s="100">
        <v>250</v>
      </c>
      <c r="P21" s="61">
        <v>198</v>
      </c>
      <c r="Q21" s="91">
        <v>128</v>
      </c>
      <c r="R21" s="97"/>
      <c r="S21" s="61">
        <v>212</v>
      </c>
      <c r="T21" s="94">
        <v>244</v>
      </c>
      <c r="U21" s="61">
        <v>162</v>
      </c>
      <c r="V21" s="61">
        <v>222</v>
      </c>
      <c r="W21" s="61"/>
      <c r="X21" s="61">
        <v>276</v>
      </c>
      <c r="Y21" s="61"/>
      <c r="Z21" s="61">
        <v>281</v>
      </c>
      <c r="AA21" s="61">
        <v>168</v>
      </c>
      <c r="AB21" s="105">
        <f t="shared" si="5"/>
        <v>17</v>
      </c>
      <c r="AC21" s="68">
        <f t="shared" si="6"/>
        <v>128</v>
      </c>
      <c r="AD21" s="68">
        <f t="shared" si="7"/>
        <v>123</v>
      </c>
      <c r="AE21" s="68" t="str">
        <f t="shared" si="8"/>
        <v>-</v>
      </c>
      <c r="AF21" s="32">
        <v>17</v>
      </c>
      <c r="AG21" s="32">
        <f t="shared" si="34"/>
        <v>17</v>
      </c>
      <c r="AH21" s="32">
        <f t="shared" si="9"/>
        <v>17</v>
      </c>
      <c r="AI21" s="17">
        <v>17</v>
      </c>
      <c r="AL21" s="10">
        <f t="shared" si="10"/>
        <v>0</v>
      </c>
      <c r="AM21" s="10">
        <f t="shared" si="11"/>
        <v>2</v>
      </c>
      <c r="AN21" s="10">
        <f t="shared" si="12"/>
        <v>3</v>
      </c>
      <c r="AO21" s="10">
        <f t="shared" si="13"/>
        <v>3</v>
      </c>
      <c r="AP21" s="10">
        <f t="shared" si="14"/>
        <v>3</v>
      </c>
      <c r="AQ21" s="10">
        <f t="shared" si="15"/>
        <v>3</v>
      </c>
      <c r="AR21" s="10">
        <f t="shared" si="16"/>
        <v>3</v>
      </c>
      <c r="AS21" s="10">
        <f t="shared" si="17"/>
        <v>3</v>
      </c>
      <c r="AT21" s="10">
        <f t="shared" si="18"/>
        <v>3</v>
      </c>
      <c r="AU21" s="10">
        <f t="shared" si="19"/>
        <v>2</v>
      </c>
      <c r="AV21" s="10">
        <f t="shared" si="20"/>
        <v>2</v>
      </c>
      <c r="AW21" s="10">
        <f t="shared" si="21"/>
        <v>3</v>
      </c>
      <c r="AX21" s="10">
        <f t="shared" si="22"/>
        <v>3</v>
      </c>
      <c r="AY21" s="10">
        <f t="shared" si="23"/>
        <v>3</v>
      </c>
      <c r="AZ21" s="10">
        <f t="shared" si="24"/>
        <v>1</v>
      </c>
      <c r="BA21" s="10">
        <f t="shared" si="25"/>
        <v>2</v>
      </c>
      <c r="BB21" s="10">
        <f t="shared" si="26"/>
        <v>2</v>
      </c>
      <c r="BC21" s="10">
        <f t="shared" si="27"/>
        <v>2</v>
      </c>
      <c r="BD21" s="10">
        <f t="shared" si="28"/>
        <v>3</v>
      </c>
      <c r="BF21" s="10">
        <f t="shared" si="29"/>
        <v>2</v>
      </c>
      <c r="BI21" s="10">
        <f t="shared" si="42"/>
        <v>281</v>
      </c>
      <c r="BJ21" s="10">
        <f t="shared" si="43"/>
        <v>276</v>
      </c>
      <c r="BK21" s="10">
        <f t="shared" si="44"/>
        <v>250</v>
      </c>
      <c r="BL21" s="10">
        <f t="shared" si="45"/>
        <v>244</v>
      </c>
      <c r="BM21" s="10">
        <f t="shared" si="46"/>
        <v>238</v>
      </c>
      <c r="BN21" s="10">
        <f t="shared" si="47"/>
        <v>234</v>
      </c>
      <c r="BO21" s="10">
        <f t="shared" si="48"/>
        <v>222</v>
      </c>
      <c r="BP21" s="10">
        <f t="shared" si="49"/>
        <v>222</v>
      </c>
      <c r="BQ21" s="10">
        <f t="shared" si="50"/>
        <v>212</v>
      </c>
      <c r="BR21" s="10">
        <f t="shared" si="51"/>
        <v>198</v>
      </c>
      <c r="BS21" s="10">
        <f t="shared" si="52"/>
        <v>189</v>
      </c>
      <c r="BT21" s="10">
        <f t="shared" si="53"/>
        <v>168</v>
      </c>
      <c r="BU21" s="10">
        <f t="shared" si="54"/>
        <v>162</v>
      </c>
      <c r="BV21" s="10">
        <f t="shared" si="35"/>
        <v>128</v>
      </c>
      <c r="BW21" s="10">
        <f t="shared" si="36"/>
        <v>123</v>
      </c>
      <c r="BX21" s="10" t="str">
        <f t="shared" si="37"/>
        <v/>
      </c>
      <c r="BY21" s="10">
        <f t="shared" si="38"/>
        <v>128</v>
      </c>
      <c r="BZ21" s="10">
        <f t="shared" si="39"/>
        <v>123</v>
      </c>
      <c r="CA21" s="10" t="str">
        <f t="shared" si="40"/>
        <v>-</v>
      </c>
      <c r="CB21" s="31">
        <f t="shared" si="41"/>
        <v>0</v>
      </c>
      <c r="CD21">
        <f t="shared" si="30"/>
        <v>3147</v>
      </c>
      <c r="EO21" s="10">
        <v>17</v>
      </c>
      <c r="EQ21" s="10">
        <f t="shared" si="31"/>
        <v>17</v>
      </c>
      <c r="ER21" s="10" t="str">
        <f t="shared" si="32"/>
        <v>(17)</v>
      </c>
    </row>
    <row r="22" spans="1:148" ht="15.75" x14ac:dyDescent="0.25">
      <c r="A22" s="7" t="str">
        <f t="shared" si="33"/>
        <v>18 (15)</v>
      </c>
      <c r="B22" s="8" t="s">
        <v>38</v>
      </c>
      <c r="C22" s="34" t="s">
        <v>88</v>
      </c>
      <c r="D22" s="20">
        <f t="shared" si="2"/>
        <v>2885</v>
      </c>
      <c r="E22" s="18"/>
      <c r="F22" s="14">
        <f t="shared" si="3"/>
        <v>9</v>
      </c>
      <c r="G22" s="19">
        <f t="shared" si="4"/>
        <v>160.27777777777777</v>
      </c>
      <c r="H22" s="18"/>
      <c r="I22" s="61"/>
      <c r="J22" s="100">
        <v>250</v>
      </c>
      <c r="K22" s="100">
        <v>289</v>
      </c>
      <c r="L22" s="100">
        <v>289</v>
      </c>
      <c r="M22" s="100"/>
      <c r="N22" s="100">
        <v>404</v>
      </c>
      <c r="O22" s="100"/>
      <c r="P22" s="100"/>
      <c r="Q22" s="100">
        <v>245</v>
      </c>
      <c r="R22" s="106">
        <v>285</v>
      </c>
      <c r="S22" s="100">
        <v>379</v>
      </c>
      <c r="T22" s="107">
        <v>393</v>
      </c>
      <c r="U22" s="100">
        <v>351</v>
      </c>
      <c r="V22" s="100"/>
      <c r="W22" s="100"/>
      <c r="X22" s="100"/>
      <c r="Y22" s="100"/>
      <c r="Z22" s="100"/>
      <c r="AA22" s="100"/>
      <c r="AB22" s="126">
        <f t="shared" si="5"/>
        <v>17</v>
      </c>
      <c r="AC22" s="68" t="str">
        <f t="shared" si="6"/>
        <v>-</v>
      </c>
      <c r="AD22" s="68" t="str">
        <f t="shared" si="7"/>
        <v>-</v>
      </c>
      <c r="AE22" s="68" t="str">
        <f t="shared" si="8"/>
        <v>-</v>
      </c>
      <c r="AF22" s="32">
        <v>15</v>
      </c>
      <c r="AG22" s="32">
        <f t="shared" si="34"/>
        <v>18</v>
      </c>
      <c r="AH22" s="32">
        <f t="shared" si="9"/>
        <v>18</v>
      </c>
      <c r="AI22" s="17">
        <v>18</v>
      </c>
      <c r="AL22" s="10">
        <f t="shared" si="10"/>
        <v>0</v>
      </c>
      <c r="AM22" s="10">
        <f t="shared" si="11"/>
        <v>2</v>
      </c>
      <c r="AN22" s="10">
        <f t="shared" si="12"/>
        <v>3</v>
      </c>
      <c r="AO22" s="10">
        <f t="shared" si="13"/>
        <v>3</v>
      </c>
      <c r="AP22" s="10">
        <f t="shared" si="14"/>
        <v>2</v>
      </c>
      <c r="AQ22" s="10">
        <f t="shared" si="15"/>
        <v>2</v>
      </c>
      <c r="AR22" s="10">
        <f t="shared" si="16"/>
        <v>2</v>
      </c>
      <c r="AS22" s="10">
        <f t="shared" si="17"/>
        <v>1</v>
      </c>
      <c r="AT22" s="10">
        <f t="shared" si="18"/>
        <v>2</v>
      </c>
      <c r="AU22" s="10">
        <f t="shared" si="19"/>
        <v>3</v>
      </c>
      <c r="AV22" s="10">
        <f t="shared" si="20"/>
        <v>3</v>
      </c>
      <c r="AW22" s="10">
        <f t="shared" si="21"/>
        <v>3</v>
      </c>
      <c r="AX22" s="10">
        <f t="shared" si="22"/>
        <v>3</v>
      </c>
      <c r="AY22" s="10">
        <f t="shared" si="23"/>
        <v>2</v>
      </c>
      <c r="AZ22" s="10">
        <f t="shared" si="24"/>
        <v>0</v>
      </c>
      <c r="BA22" s="10">
        <f t="shared" si="25"/>
        <v>1</v>
      </c>
      <c r="BB22" s="10">
        <f t="shared" si="26"/>
        <v>1</v>
      </c>
      <c r="BC22" s="10">
        <f t="shared" si="27"/>
        <v>1</v>
      </c>
      <c r="BD22" s="10">
        <f t="shared" si="28"/>
        <v>1</v>
      </c>
      <c r="BF22" s="10">
        <f t="shared" si="29"/>
        <v>2</v>
      </c>
      <c r="BI22" s="10">
        <f t="shared" si="42"/>
        <v>404</v>
      </c>
      <c r="BJ22" s="10">
        <f t="shared" si="43"/>
        <v>393</v>
      </c>
      <c r="BK22" s="10">
        <f t="shared" si="44"/>
        <v>379</v>
      </c>
      <c r="BL22" s="10">
        <f t="shared" si="45"/>
        <v>351</v>
      </c>
      <c r="BM22" s="10">
        <f t="shared" si="46"/>
        <v>289</v>
      </c>
      <c r="BN22" s="10">
        <f t="shared" si="47"/>
        <v>289</v>
      </c>
      <c r="BO22" s="10">
        <f t="shared" si="48"/>
        <v>285</v>
      </c>
      <c r="BP22" s="10">
        <f t="shared" si="49"/>
        <v>250</v>
      </c>
      <c r="BQ22" s="10">
        <f t="shared" si="50"/>
        <v>245</v>
      </c>
      <c r="BR22" s="10" t="str">
        <f t="shared" si="51"/>
        <v/>
      </c>
      <c r="BS22" s="10" t="str">
        <f t="shared" si="52"/>
        <v/>
      </c>
      <c r="BT22" s="10" t="str">
        <f t="shared" si="53"/>
        <v/>
      </c>
      <c r="BU22" s="10" t="str">
        <f t="shared" si="54"/>
        <v/>
      </c>
      <c r="BV22" s="10" t="str">
        <f t="shared" si="35"/>
        <v/>
      </c>
      <c r="BW22" s="10" t="str">
        <f t="shared" si="36"/>
        <v/>
      </c>
      <c r="BX22" s="10" t="str">
        <f t="shared" si="37"/>
        <v/>
      </c>
      <c r="BY22" s="10" t="str">
        <f t="shared" si="38"/>
        <v>-</v>
      </c>
      <c r="BZ22" s="10" t="str">
        <f t="shared" si="39"/>
        <v>-</v>
      </c>
      <c r="CA22" s="10" t="str">
        <f t="shared" si="40"/>
        <v>-</v>
      </c>
      <c r="CB22" s="31">
        <f t="shared" si="41"/>
        <v>6</v>
      </c>
      <c r="CD22">
        <f t="shared" si="30"/>
        <v>2885</v>
      </c>
      <c r="EO22" s="10">
        <v>18</v>
      </c>
      <c r="EQ22" s="10">
        <f t="shared" si="31"/>
        <v>18</v>
      </c>
      <c r="ER22" s="10" t="str">
        <f t="shared" si="32"/>
        <v>(15)</v>
      </c>
    </row>
    <row r="23" spans="1:148" ht="15.75" x14ac:dyDescent="0.25">
      <c r="A23" s="7" t="str">
        <f t="shared" si="33"/>
        <v>19 (19)</v>
      </c>
      <c r="B23" s="8" t="s">
        <v>110</v>
      </c>
      <c r="C23" s="9" t="s">
        <v>54</v>
      </c>
      <c r="D23" s="20">
        <f t="shared" si="2"/>
        <v>2833</v>
      </c>
      <c r="E23" s="18"/>
      <c r="F23" s="14">
        <f t="shared" si="3"/>
        <v>13</v>
      </c>
      <c r="G23" s="19">
        <f t="shared" si="4"/>
        <v>108.96153846153847</v>
      </c>
      <c r="H23" s="18"/>
      <c r="I23" s="61"/>
      <c r="J23" s="61">
        <v>197</v>
      </c>
      <c r="K23" s="61">
        <v>271</v>
      </c>
      <c r="L23" s="100">
        <v>276</v>
      </c>
      <c r="M23" s="61"/>
      <c r="N23" s="61">
        <v>164</v>
      </c>
      <c r="O23" s="61"/>
      <c r="P23" s="61"/>
      <c r="Q23" s="61">
        <v>229</v>
      </c>
      <c r="R23" s="97">
        <v>279</v>
      </c>
      <c r="S23" s="61">
        <v>216</v>
      </c>
      <c r="T23" s="94">
        <v>197</v>
      </c>
      <c r="U23" s="61">
        <v>221</v>
      </c>
      <c r="V23" s="61">
        <v>180</v>
      </c>
      <c r="W23" s="61"/>
      <c r="X23" s="61"/>
      <c r="Y23" s="61">
        <v>199</v>
      </c>
      <c r="Z23" s="61">
        <v>185</v>
      </c>
      <c r="AA23" s="61">
        <v>219</v>
      </c>
      <c r="AB23" s="105">
        <f t="shared" si="5"/>
        <v>17</v>
      </c>
      <c r="AC23" s="68" t="str">
        <f t="shared" si="6"/>
        <v>-</v>
      </c>
      <c r="AD23" s="68" t="str">
        <f t="shared" si="7"/>
        <v>-</v>
      </c>
      <c r="AE23" s="68" t="str">
        <f t="shared" si="8"/>
        <v>-</v>
      </c>
      <c r="AF23" s="32">
        <v>19</v>
      </c>
      <c r="AG23" s="32">
        <f t="shared" si="34"/>
        <v>19</v>
      </c>
      <c r="AH23" s="32">
        <f t="shared" si="9"/>
        <v>19</v>
      </c>
      <c r="AI23" s="17">
        <v>19</v>
      </c>
      <c r="AL23" s="10">
        <f t="shared" si="10"/>
        <v>0</v>
      </c>
      <c r="AM23" s="10">
        <f t="shared" si="11"/>
        <v>2</v>
      </c>
      <c r="AN23" s="10">
        <f t="shared" si="12"/>
        <v>3</v>
      </c>
      <c r="AO23" s="10">
        <f t="shared" si="13"/>
        <v>3</v>
      </c>
      <c r="AP23" s="10">
        <f t="shared" si="14"/>
        <v>2</v>
      </c>
      <c r="AQ23" s="10">
        <f t="shared" si="15"/>
        <v>2</v>
      </c>
      <c r="AR23" s="10">
        <f t="shared" si="16"/>
        <v>2</v>
      </c>
      <c r="AS23" s="10">
        <f t="shared" si="17"/>
        <v>1</v>
      </c>
      <c r="AT23" s="10">
        <f t="shared" si="18"/>
        <v>2</v>
      </c>
      <c r="AU23" s="10">
        <f t="shared" si="19"/>
        <v>3</v>
      </c>
      <c r="AV23" s="10">
        <f t="shared" si="20"/>
        <v>3</v>
      </c>
      <c r="AW23" s="10">
        <f t="shared" si="21"/>
        <v>3</v>
      </c>
      <c r="AX23" s="10">
        <f t="shared" si="22"/>
        <v>3</v>
      </c>
      <c r="AY23" s="10">
        <f t="shared" si="23"/>
        <v>3</v>
      </c>
      <c r="AZ23" s="10">
        <f t="shared" si="24"/>
        <v>1</v>
      </c>
      <c r="BA23" s="10">
        <f t="shared" si="25"/>
        <v>1</v>
      </c>
      <c r="BB23" s="10">
        <f t="shared" si="26"/>
        <v>2</v>
      </c>
      <c r="BC23" s="10">
        <f t="shared" si="27"/>
        <v>3</v>
      </c>
      <c r="BD23" s="10">
        <f t="shared" si="28"/>
        <v>3</v>
      </c>
      <c r="BF23" s="10">
        <f t="shared" si="29"/>
        <v>2</v>
      </c>
      <c r="BI23" s="10">
        <f t="shared" si="42"/>
        <v>279</v>
      </c>
      <c r="BJ23" s="10">
        <f t="shared" si="43"/>
        <v>276</v>
      </c>
      <c r="BK23" s="10">
        <f t="shared" si="44"/>
        <v>271</v>
      </c>
      <c r="BL23" s="10">
        <f t="shared" si="45"/>
        <v>229</v>
      </c>
      <c r="BM23" s="10">
        <f t="shared" si="46"/>
        <v>221</v>
      </c>
      <c r="BN23" s="10">
        <f t="shared" si="47"/>
        <v>219</v>
      </c>
      <c r="BO23" s="10">
        <f t="shared" si="48"/>
        <v>216</v>
      </c>
      <c r="BP23" s="10">
        <f t="shared" si="49"/>
        <v>199</v>
      </c>
      <c r="BQ23" s="10">
        <f t="shared" si="50"/>
        <v>197</v>
      </c>
      <c r="BR23" s="10">
        <f t="shared" si="51"/>
        <v>197</v>
      </c>
      <c r="BS23" s="10">
        <f t="shared" si="52"/>
        <v>185</v>
      </c>
      <c r="BT23" s="10">
        <f t="shared" si="53"/>
        <v>180</v>
      </c>
      <c r="BU23" s="10">
        <f t="shared" si="54"/>
        <v>164</v>
      </c>
      <c r="BV23" s="10" t="str">
        <f t="shared" si="35"/>
        <v/>
      </c>
      <c r="BW23" s="10" t="str">
        <f t="shared" si="36"/>
        <v/>
      </c>
      <c r="BX23" s="10" t="str">
        <f t="shared" si="37"/>
        <v/>
      </c>
      <c r="BY23" s="10" t="str">
        <f t="shared" si="38"/>
        <v>-</v>
      </c>
      <c r="BZ23" s="10" t="str">
        <f t="shared" si="39"/>
        <v>-</v>
      </c>
      <c r="CA23" s="10" t="str">
        <f t="shared" si="40"/>
        <v>-</v>
      </c>
      <c r="CB23" s="31">
        <f t="shared" si="41"/>
        <v>2</v>
      </c>
      <c r="CD23">
        <f t="shared" si="30"/>
        <v>2833</v>
      </c>
      <c r="EO23" s="10">
        <v>19</v>
      </c>
      <c r="EQ23" s="10">
        <f t="shared" si="31"/>
        <v>19</v>
      </c>
      <c r="ER23" s="10" t="str">
        <f t="shared" si="32"/>
        <v>(19)</v>
      </c>
    </row>
    <row r="24" spans="1:148" ht="15.75" x14ac:dyDescent="0.25">
      <c r="A24" s="7" t="str">
        <f t="shared" si="33"/>
        <v>20 (20)</v>
      </c>
      <c r="B24" s="8" t="s">
        <v>154</v>
      </c>
      <c r="C24" s="9" t="s">
        <v>88</v>
      </c>
      <c r="D24" s="20">
        <f t="shared" si="2"/>
        <v>2723</v>
      </c>
      <c r="E24" s="18"/>
      <c r="F24" s="14">
        <f t="shared" si="3"/>
        <v>12</v>
      </c>
      <c r="G24" s="19">
        <f t="shared" si="4"/>
        <v>113.45833333333333</v>
      </c>
      <c r="H24" s="18"/>
      <c r="I24" s="14"/>
      <c r="J24" s="14">
        <v>229</v>
      </c>
      <c r="K24" s="14">
        <v>278</v>
      </c>
      <c r="L24" s="14">
        <v>253</v>
      </c>
      <c r="M24" s="14"/>
      <c r="N24" s="14">
        <v>224</v>
      </c>
      <c r="O24" s="14"/>
      <c r="P24" s="14"/>
      <c r="Q24" s="14">
        <v>181</v>
      </c>
      <c r="R24" s="50">
        <v>156</v>
      </c>
      <c r="S24" s="14"/>
      <c r="T24" s="51">
        <v>195</v>
      </c>
      <c r="U24" s="14">
        <v>171</v>
      </c>
      <c r="V24" s="14">
        <v>283</v>
      </c>
      <c r="W24" s="14"/>
      <c r="X24" s="14"/>
      <c r="Y24" s="14">
        <v>230</v>
      </c>
      <c r="Z24" s="14">
        <v>333</v>
      </c>
      <c r="AA24" s="14">
        <v>190</v>
      </c>
      <c r="AB24" s="24">
        <f t="shared" si="5"/>
        <v>17</v>
      </c>
      <c r="AC24" s="68" t="str">
        <f t="shared" si="6"/>
        <v>-</v>
      </c>
      <c r="AD24" s="68" t="str">
        <f t="shared" si="7"/>
        <v>-</v>
      </c>
      <c r="AE24" s="68" t="str">
        <f t="shared" si="8"/>
        <v>-</v>
      </c>
      <c r="AF24" s="32">
        <v>20</v>
      </c>
      <c r="AG24" s="32">
        <f t="shared" si="34"/>
        <v>20</v>
      </c>
      <c r="AH24" s="32">
        <f t="shared" si="9"/>
        <v>20</v>
      </c>
      <c r="AI24" s="17">
        <v>20</v>
      </c>
      <c r="AL24" s="10">
        <f t="shared" si="10"/>
        <v>0</v>
      </c>
      <c r="AM24" s="10">
        <f t="shared" si="11"/>
        <v>2</v>
      </c>
      <c r="AN24" s="10">
        <f t="shared" si="12"/>
        <v>3</v>
      </c>
      <c r="AO24" s="10">
        <f t="shared" si="13"/>
        <v>3</v>
      </c>
      <c r="AP24" s="10">
        <f t="shared" si="14"/>
        <v>2</v>
      </c>
      <c r="AQ24" s="10">
        <f t="shared" si="15"/>
        <v>2</v>
      </c>
      <c r="AR24" s="10">
        <f t="shared" si="16"/>
        <v>2</v>
      </c>
      <c r="AS24" s="10">
        <f t="shared" si="17"/>
        <v>1</v>
      </c>
      <c r="AT24" s="10">
        <f t="shared" si="18"/>
        <v>2</v>
      </c>
      <c r="AU24" s="10">
        <f t="shared" si="19"/>
        <v>3</v>
      </c>
      <c r="AV24" s="10">
        <f t="shared" si="20"/>
        <v>2</v>
      </c>
      <c r="AW24" s="10">
        <f t="shared" si="21"/>
        <v>2</v>
      </c>
      <c r="AX24" s="10">
        <f t="shared" si="22"/>
        <v>3</v>
      </c>
      <c r="AY24" s="10">
        <f t="shared" si="23"/>
        <v>3</v>
      </c>
      <c r="AZ24" s="10">
        <f t="shared" si="24"/>
        <v>1</v>
      </c>
      <c r="BA24" s="10">
        <f t="shared" si="25"/>
        <v>1</v>
      </c>
      <c r="BB24" s="10">
        <f t="shared" si="26"/>
        <v>2</v>
      </c>
      <c r="BC24" s="10">
        <f t="shared" si="27"/>
        <v>3</v>
      </c>
      <c r="BD24" s="10">
        <f t="shared" si="28"/>
        <v>3</v>
      </c>
      <c r="BF24" s="10">
        <f t="shared" si="29"/>
        <v>2</v>
      </c>
      <c r="BI24" s="10">
        <f t="shared" si="42"/>
        <v>333</v>
      </c>
      <c r="BJ24" s="10">
        <f t="shared" si="43"/>
        <v>283</v>
      </c>
      <c r="BK24" s="10">
        <f t="shared" si="44"/>
        <v>278</v>
      </c>
      <c r="BL24" s="10">
        <f t="shared" si="45"/>
        <v>253</v>
      </c>
      <c r="BM24" s="10">
        <f t="shared" si="46"/>
        <v>230</v>
      </c>
      <c r="BN24" s="10">
        <f t="shared" si="47"/>
        <v>229</v>
      </c>
      <c r="BO24" s="10">
        <f t="shared" si="48"/>
        <v>224</v>
      </c>
      <c r="BP24" s="10">
        <f t="shared" si="49"/>
        <v>195</v>
      </c>
      <c r="BQ24" s="10">
        <f t="shared" si="50"/>
        <v>190</v>
      </c>
      <c r="BR24" s="10">
        <f t="shared" si="51"/>
        <v>181</v>
      </c>
      <c r="BS24" s="10">
        <f t="shared" si="52"/>
        <v>171</v>
      </c>
      <c r="BT24" s="10">
        <f t="shared" si="53"/>
        <v>156</v>
      </c>
      <c r="BU24" s="10" t="str">
        <f t="shared" si="54"/>
        <v/>
      </c>
      <c r="BV24" s="10" t="str">
        <f t="shared" si="35"/>
        <v/>
      </c>
      <c r="BW24" s="10" t="str">
        <f t="shared" si="36"/>
        <v/>
      </c>
      <c r="BX24" s="10" t="str">
        <f t="shared" si="37"/>
        <v/>
      </c>
      <c r="BY24" s="10" t="str">
        <f t="shared" si="38"/>
        <v>-</v>
      </c>
      <c r="BZ24" s="10" t="str">
        <f t="shared" si="39"/>
        <v>-</v>
      </c>
      <c r="CA24" s="10" t="str">
        <f t="shared" si="40"/>
        <v>-</v>
      </c>
      <c r="CB24" s="31">
        <f t="shared" si="41"/>
        <v>3</v>
      </c>
      <c r="CD24">
        <f t="shared" si="30"/>
        <v>2723</v>
      </c>
      <c r="EO24" s="10">
        <v>20</v>
      </c>
      <c r="EQ24" s="10">
        <f t="shared" si="31"/>
        <v>20</v>
      </c>
      <c r="ER24" s="10" t="str">
        <f t="shared" si="32"/>
        <v>(20)</v>
      </c>
    </row>
    <row r="25" spans="1:148" ht="15.75" x14ac:dyDescent="0.25">
      <c r="A25" s="7" t="str">
        <f t="shared" si="33"/>
        <v>21 (22)</v>
      </c>
      <c r="B25" s="8" t="s">
        <v>37</v>
      </c>
      <c r="C25" s="9" t="s">
        <v>36</v>
      </c>
      <c r="D25" s="20">
        <f t="shared" si="2"/>
        <v>2661</v>
      </c>
      <c r="E25" s="18"/>
      <c r="F25" s="14">
        <f t="shared" si="3"/>
        <v>13</v>
      </c>
      <c r="G25" s="19">
        <f t="shared" si="4"/>
        <v>102.34615384615384</v>
      </c>
      <c r="H25" s="18"/>
      <c r="I25" s="61"/>
      <c r="J25" s="61">
        <v>174</v>
      </c>
      <c r="K25" s="61">
        <v>200</v>
      </c>
      <c r="L25" s="61">
        <v>262</v>
      </c>
      <c r="M25" s="100">
        <v>223</v>
      </c>
      <c r="N25" s="61">
        <v>298</v>
      </c>
      <c r="O25" s="61">
        <v>166</v>
      </c>
      <c r="P25" s="61">
        <v>195</v>
      </c>
      <c r="Q25" s="61">
        <v>150</v>
      </c>
      <c r="R25" s="97"/>
      <c r="S25" s="61">
        <v>268</v>
      </c>
      <c r="T25" s="94">
        <v>165</v>
      </c>
      <c r="U25" s="61">
        <v>179</v>
      </c>
      <c r="V25" s="61"/>
      <c r="W25" s="61"/>
      <c r="X25" s="61">
        <v>203</v>
      </c>
      <c r="Y25" s="61"/>
      <c r="Z25" s="144"/>
      <c r="AA25" s="61">
        <v>178</v>
      </c>
      <c r="AB25" s="105">
        <f t="shared" si="5"/>
        <v>17</v>
      </c>
      <c r="AC25" s="68" t="str">
        <f t="shared" si="6"/>
        <v>-</v>
      </c>
      <c r="AD25" s="68" t="str">
        <f t="shared" si="7"/>
        <v>-</v>
      </c>
      <c r="AE25" s="68" t="str">
        <f t="shared" si="8"/>
        <v>-</v>
      </c>
      <c r="AF25" s="32">
        <v>22</v>
      </c>
      <c r="AG25" s="32">
        <f t="shared" si="34"/>
        <v>21</v>
      </c>
      <c r="AH25" s="32">
        <f t="shared" si="9"/>
        <v>21</v>
      </c>
      <c r="AI25" s="17">
        <v>21</v>
      </c>
      <c r="AL25" s="10">
        <f t="shared" si="10"/>
        <v>0</v>
      </c>
      <c r="AM25" s="10">
        <f t="shared" si="11"/>
        <v>2</v>
      </c>
      <c r="AN25" s="10">
        <f t="shared" si="12"/>
        <v>3</v>
      </c>
      <c r="AO25" s="10">
        <f t="shared" si="13"/>
        <v>3</v>
      </c>
      <c r="AP25" s="10">
        <f t="shared" si="14"/>
        <v>3</v>
      </c>
      <c r="AQ25" s="10">
        <f t="shared" si="15"/>
        <v>3</v>
      </c>
      <c r="AR25" s="10">
        <f t="shared" si="16"/>
        <v>3</v>
      </c>
      <c r="AS25" s="10">
        <f t="shared" si="17"/>
        <v>3</v>
      </c>
      <c r="AT25" s="10">
        <f t="shared" si="18"/>
        <v>3</v>
      </c>
      <c r="AU25" s="10">
        <f t="shared" si="19"/>
        <v>2</v>
      </c>
      <c r="AV25" s="10">
        <f t="shared" si="20"/>
        <v>2</v>
      </c>
      <c r="AW25" s="10">
        <f t="shared" si="21"/>
        <v>3</v>
      </c>
      <c r="AX25" s="10">
        <f t="shared" si="22"/>
        <v>3</v>
      </c>
      <c r="AY25" s="10">
        <f t="shared" si="23"/>
        <v>2</v>
      </c>
      <c r="AZ25" s="10">
        <f t="shared" si="24"/>
        <v>0</v>
      </c>
      <c r="BA25" s="10">
        <f t="shared" si="25"/>
        <v>2</v>
      </c>
      <c r="BB25" s="10">
        <f t="shared" si="26"/>
        <v>2</v>
      </c>
      <c r="BC25" s="10">
        <f t="shared" si="27"/>
        <v>1</v>
      </c>
      <c r="BD25" s="10">
        <f t="shared" si="28"/>
        <v>2</v>
      </c>
      <c r="BF25" s="10">
        <f t="shared" si="29"/>
        <v>2</v>
      </c>
      <c r="BI25" s="10">
        <f t="shared" si="42"/>
        <v>298</v>
      </c>
      <c r="BJ25" s="10">
        <f t="shared" si="43"/>
        <v>268</v>
      </c>
      <c r="BK25" s="10">
        <f t="shared" si="44"/>
        <v>262</v>
      </c>
      <c r="BL25" s="10">
        <f t="shared" si="45"/>
        <v>223</v>
      </c>
      <c r="BM25" s="10">
        <f t="shared" si="46"/>
        <v>203</v>
      </c>
      <c r="BN25" s="10">
        <f t="shared" si="47"/>
        <v>200</v>
      </c>
      <c r="BO25" s="10">
        <f t="shared" si="48"/>
        <v>195</v>
      </c>
      <c r="BP25" s="10">
        <f t="shared" si="49"/>
        <v>179</v>
      </c>
      <c r="BQ25" s="10">
        <f t="shared" si="50"/>
        <v>178</v>
      </c>
      <c r="BR25" s="10">
        <f t="shared" si="51"/>
        <v>174</v>
      </c>
      <c r="BS25" s="10">
        <f t="shared" si="52"/>
        <v>166</v>
      </c>
      <c r="BT25" s="10">
        <f t="shared" si="53"/>
        <v>165</v>
      </c>
      <c r="BU25" s="10">
        <f t="shared" si="54"/>
        <v>150</v>
      </c>
      <c r="BV25" s="10" t="str">
        <f t="shared" si="35"/>
        <v/>
      </c>
      <c r="BW25" s="10" t="str">
        <f t="shared" si="36"/>
        <v/>
      </c>
      <c r="BX25" s="10" t="str">
        <f t="shared" si="37"/>
        <v/>
      </c>
      <c r="BY25" s="10" t="str">
        <f t="shared" si="38"/>
        <v>-</v>
      </c>
      <c r="BZ25" s="10" t="str">
        <f t="shared" si="39"/>
        <v>-</v>
      </c>
      <c r="CA25" s="10" t="str">
        <f t="shared" si="40"/>
        <v>-</v>
      </c>
      <c r="CB25" s="31">
        <f t="shared" si="41"/>
        <v>2</v>
      </c>
      <c r="CD25">
        <f t="shared" si="30"/>
        <v>2661</v>
      </c>
      <c r="EO25" s="10">
        <v>21</v>
      </c>
      <c r="EQ25" s="10">
        <f t="shared" si="31"/>
        <v>21</v>
      </c>
      <c r="ER25" s="10" t="str">
        <f t="shared" si="32"/>
        <v>(22)</v>
      </c>
    </row>
    <row r="26" spans="1:148" ht="15.75" x14ac:dyDescent="0.25">
      <c r="A26" s="7" t="str">
        <f t="shared" si="33"/>
        <v>22 (23)</v>
      </c>
      <c r="B26" s="8" t="s">
        <v>40</v>
      </c>
      <c r="C26" s="9" t="s">
        <v>41</v>
      </c>
      <c r="D26" s="20">
        <f t="shared" si="2"/>
        <v>2656</v>
      </c>
      <c r="E26" s="18"/>
      <c r="F26" s="14">
        <f t="shared" si="3"/>
        <v>11</v>
      </c>
      <c r="G26" s="19">
        <f t="shared" si="4"/>
        <v>120.72727272727273</v>
      </c>
      <c r="H26" s="18"/>
      <c r="I26" s="61"/>
      <c r="J26" s="61">
        <v>101</v>
      </c>
      <c r="K26" s="61">
        <v>306</v>
      </c>
      <c r="L26" s="61">
        <v>260</v>
      </c>
      <c r="M26" s="61"/>
      <c r="N26" s="61">
        <v>315</v>
      </c>
      <c r="O26" s="61"/>
      <c r="P26" s="61"/>
      <c r="Q26" s="61">
        <v>244</v>
      </c>
      <c r="R26" s="97">
        <v>297</v>
      </c>
      <c r="S26" s="61">
        <v>255</v>
      </c>
      <c r="T26" s="94">
        <v>170</v>
      </c>
      <c r="U26" s="61">
        <v>238</v>
      </c>
      <c r="V26" s="61">
        <v>217</v>
      </c>
      <c r="W26" s="61"/>
      <c r="X26" s="61"/>
      <c r="Y26" s="61">
        <v>253</v>
      </c>
      <c r="Z26" s="61"/>
      <c r="AA26" s="61"/>
      <c r="AB26" s="105">
        <f t="shared" si="5"/>
        <v>17</v>
      </c>
      <c r="AC26" s="68" t="str">
        <f t="shared" si="6"/>
        <v>-</v>
      </c>
      <c r="AD26" s="68" t="str">
        <f t="shared" si="7"/>
        <v>-</v>
      </c>
      <c r="AE26" s="68" t="str">
        <f t="shared" si="8"/>
        <v>-</v>
      </c>
      <c r="AF26" s="32">
        <v>23</v>
      </c>
      <c r="AG26" s="32">
        <f t="shared" si="34"/>
        <v>22</v>
      </c>
      <c r="AH26" s="32">
        <f t="shared" si="9"/>
        <v>22</v>
      </c>
      <c r="AI26" s="17">
        <v>22</v>
      </c>
      <c r="AL26" s="10">
        <f t="shared" si="10"/>
        <v>0</v>
      </c>
      <c r="AM26" s="10">
        <f t="shared" si="11"/>
        <v>2</v>
      </c>
      <c r="AN26" s="10">
        <f t="shared" si="12"/>
        <v>3</v>
      </c>
      <c r="AO26" s="10">
        <f t="shared" si="13"/>
        <v>3</v>
      </c>
      <c r="AP26" s="10">
        <f t="shared" si="14"/>
        <v>2</v>
      </c>
      <c r="AQ26" s="10">
        <f t="shared" si="15"/>
        <v>2</v>
      </c>
      <c r="AR26" s="10">
        <f t="shared" si="16"/>
        <v>2</v>
      </c>
      <c r="AS26" s="10">
        <f t="shared" si="17"/>
        <v>1</v>
      </c>
      <c r="AT26" s="10">
        <f t="shared" si="18"/>
        <v>2</v>
      </c>
      <c r="AU26" s="10">
        <f t="shared" si="19"/>
        <v>3</v>
      </c>
      <c r="AV26" s="10">
        <f t="shared" si="20"/>
        <v>3</v>
      </c>
      <c r="AW26" s="10">
        <f t="shared" si="21"/>
        <v>3</v>
      </c>
      <c r="AX26" s="10">
        <f t="shared" si="22"/>
        <v>3</v>
      </c>
      <c r="AY26" s="10">
        <f t="shared" si="23"/>
        <v>3</v>
      </c>
      <c r="AZ26" s="10">
        <f t="shared" si="24"/>
        <v>1</v>
      </c>
      <c r="BA26" s="10">
        <f t="shared" si="25"/>
        <v>1</v>
      </c>
      <c r="BB26" s="10">
        <f t="shared" si="26"/>
        <v>2</v>
      </c>
      <c r="BC26" s="10">
        <f t="shared" si="27"/>
        <v>2</v>
      </c>
      <c r="BD26" s="10">
        <f t="shared" si="28"/>
        <v>1</v>
      </c>
      <c r="BF26" s="10">
        <f t="shared" si="29"/>
        <v>2</v>
      </c>
      <c r="BI26" s="10">
        <f t="shared" si="42"/>
        <v>315</v>
      </c>
      <c r="BJ26" s="10">
        <f t="shared" si="43"/>
        <v>306</v>
      </c>
      <c r="BK26" s="10">
        <f t="shared" si="44"/>
        <v>297</v>
      </c>
      <c r="BL26" s="10">
        <f t="shared" si="45"/>
        <v>260</v>
      </c>
      <c r="BM26" s="10">
        <f t="shared" si="46"/>
        <v>255</v>
      </c>
      <c r="BN26" s="10">
        <f t="shared" si="47"/>
        <v>253</v>
      </c>
      <c r="BO26" s="10">
        <f t="shared" si="48"/>
        <v>244</v>
      </c>
      <c r="BP26" s="10">
        <f t="shared" si="49"/>
        <v>238</v>
      </c>
      <c r="BQ26" s="10">
        <f t="shared" si="50"/>
        <v>217</v>
      </c>
      <c r="BR26" s="10">
        <f t="shared" si="51"/>
        <v>170</v>
      </c>
      <c r="BS26" s="10">
        <f t="shared" si="52"/>
        <v>101</v>
      </c>
      <c r="BT26" s="10" t="str">
        <f t="shared" si="53"/>
        <v/>
      </c>
      <c r="BU26" s="10" t="str">
        <f t="shared" si="54"/>
        <v/>
      </c>
      <c r="BV26" s="10" t="str">
        <f t="shared" si="35"/>
        <v/>
      </c>
      <c r="BW26" s="10" t="str">
        <f t="shared" si="36"/>
        <v/>
      </c>
      <c r="BX26" s="10" t="str">
        <f t="shared" si="37"/>
        <v/>
      </c>
      <c r="BY26" s="10" t="str">
        <f t="shared" si="38"/>
        <v>-</v>
      </c>
      <c r="BZ26" s="10" t="str">
        <f t="shared" si="39"/>
        <v>-</v>
      </c>
      <c r="CA26" s="10" t="str">
        <f t="shared" si="40"/>
        <v>-</v>
      </c>
      <c r="CB26" s="31">
        <f t="shared" si="41"/>
        <v>4</v>
      </c>
      <c r="CD26">
        <f t="shared" si="30"/>
        <v>2656</v>
      </c>
      <c r="EO26" s="10">
        <v>22</v>
      </c>
      <c r="EQ26" s="10">
        <f t="shared" si="31"/>
        <v>22</v>
      </c>
      <c r="ER26" s="10" t="str">
        <f t="shared" si="32"/>
        <v>(23)</v>
      </c>
    </row>
    <row r="27" spans="1:148" ht="15.75" x14ac:dyDescent="0.25">
      <c r="A27" s="7" t="str">
        <f t="shared" si="33"/>
        <v>23 (21)</v>
      </c>
      <c r="B27" s="8" t="s">
        <v>90</v>
      </c>
      <c r="C27" s="9" t="s">
        <v>88</v>
      </c>
      <c r="D27" s="20">
        <f t="shared" si="2"/>
        <v>2617</v>
      </c>
      <c r="E27" s="18"/>
      <c r="F27" s="14">
        <f t="shared" si="3"/>
        <v>11</v>
      </c>
      <c r="G27" s="19">
        <f t="shared" si="4"/>
        <v>118.95454545454545</v>
      </c>
      <c r="H27" s="18"/>
      <c r="I27" s="61"/>
      <c r="J27" s="100">
        <v>265</v>
      </c>
      <c r="K27" s="100">
        <v>278</v>
      </c>
      <c r="L27" s="100">
        <v>213</v>
      </c>
      <c r="M27" s="100"/>
      <c r="N27" s="100">
        <v>257</v>
      </c>
      <c r="O27" s="100"/>
      <c r="P27" s="100"/>
      <c r="Q27" s="100">
        <v>210</v>
      </c>
      <c r="R27" s="106">
        <v>290</v>
      </c>
      <c r="S27" s="100"/>
      <c r="T27" s="107">
        <v>131</v>
      </c>
      <c r="U27" s="100">
        <v>228</v>
      </c>
      <c r="V27" s="100">
        <v>230</v>
      </c>
      <c r="W27" s="100"/>
      <c r="X27" s="100"/>
      <c r="Y27" s="100">
        <v>289</v>
      </c>
      <c r="Z27" s="100"/>
      <c r="AA27" s="100">
        <v>226</v>
      </c>
      <c r="AB27" s="126">
        <f t="shared" si="5"/>
        <v>17</v>
      </c>
      <c r="AC27" s="68" t="str">
        <f t="shared" si="6"/>
        <v>-</v>
      </c>
      <c r="AD27" s="68" t="str">
        <f t="shared" si="7"/>
        <v>-</v>
      </c>
      <c r="AE27" s="68" t="str">
        <f t="shared" si="8"/>
        <v>-</v>
      </c>
      <c r="AF27" s="32">
        <v>21</v>
      </c>
      <c r="AG27" s="32">
        <f t="shared" si="34"/>
        <v>23</v>
      </c>
      <c r="AH27" s="32">
        <f t="shared" si="9"/>
        <v>23</v>
      </c>
      <c r="AI27" s="17">
        <v>23</v>
      </c>
      <c r="AL27" s="10">
        <f t="shared" si="10"/>
        <v>0</v>
      </c>
      <c r="AM27" s="10">
        <f t="shared" si="11"/>
        <v>2</v>
      </c>
      <c r="AN27" s="10">
        <f t="shared" si="12"/>
        <v>3</v>
      </c>
      <c r="AO27" s="10">
        <f t="shared" si="13"/>
        <v>3</v>
      </c>
      <c r="AP27" s="10">
        <f t="shared" si="14"/>
        <v>2</v>
      </c>
      <c r="AQ27" s="10">
        <f t="shared" si="15"/>
        <v>2</v>
      </c>
      <c r="AR27" s="10">
        <f t="shared" si="16"/>
        <v>2</v>
      </c>
      <c r="AS27" s="10">
        <f t="shared" si="17"/>
        <v>1</v>
      </c>
      <c r="AT27" s="10">
        <f t="shared" si="18"/>
        <v>2</v>
      </c>
      <c r="AU27" s="10">
        <f t="shared" si="19"/>
        <v>3</v>
      </c>
      <c r="AV27" s="10">
        <f t="shared" si="20"/>
        <v>2</v>
      </c>
      <c r="AW27" s="10">
        <f t="shared" si="21"/>
        <v>2</v>
      </c>
      <c r="AX27" s="10">
        <f t="shared" si="22"/>
        <v>3</v>
      </c>
      <c r="AY27" s="10">
        <f t="shared" si="23"/>
        <v>3</v>
      </c>
      <c r="AZ27" s="10">
        <f t="shared" si="24"/>
        <v>1</v>
      </c>
      <c r="BA27" s="10">
        <f t="shared" si="25"/>
        <v>1</v>
      </c>
      <c r="BB27" s="10">
        <f t="shared" si="26"/>
        <v>2</v>
      </c>
      <c r="BC27" s="10">
        <f t="shared" si="27"/>
        <v>2</v>
      </c>
      <c r="BD27" s="10">
        <f t="shared" si="28"/>
        <v>2</v>
      </c>
      <c r="BF27" s="10">
        <f t="shared" si="29"/>
        <v>2</v>
      </c>
      <c r="BI27" s="10">
        <f t="shared" si="42"/>
        <v>290</v>
      </c>
      <c r="BJ27" s="10">
        <f t="shared" si="43"/>
        <v>289</v>
      </c>
      <c r="BK27" s="10">
        <f t="shared" si="44"/>
        <v>278</v>
      </c>
      <c r="BL27" s="10">
        <f t="shared" si="45"/>
        <v>265</v>
      </c>
      <c r="BM27" s="10">
        <f t="shared" si="46"/>
        <v>257</v>
      </c>
      <c r="BN27" s="10">
        <f t="shared" si="47"/>
        <v>230</v>
      </c>
      <c r="BO27" s="10">
        <f t="shared" si="48"/>
        <v>228</v>
      </c>
      <c r="BP27" s="10">
        <f t="shared" si="49"/>
        <v>226</v>
      </c>
      <c r="BQ27" s="10">
        <f t="shared" si="50"/>
        <v>213</v>
      </c>
      <c r="BR27" s="10">
        <f t="shared" si="51"/>
        <v>210</v>
      </c>
      <c r="BS27" s="10">
        <f t="shared" si="52"/>
        <v>131</v>
      </c>
      <c r="BT27" s="10" t="str">
        <f t="shared" si="53"/>
        <v/>
      </c>
      <c r="BU27" s="10" t="str">
        <f t="shared" si="54"/>
        <v/>
      </c>
      <c r="BV27" s="10" t="str">
        <f t="shared" si="35"/>
        <v/>
      </c>
      <c r="BW27" s="10" t="str">
        <f t="shared" si="36"/>
        <v/>
      </c>
      <c r="BX27" s="10" t="str">
        <f t="shared" si="37"/>
        <v/>
      </c>
      <c r="BY27" s="10" t="str">
        <f t="shared" si="38"/>
        <v>-</v>
      </c>
      <c r="BZ27" s="10" t="str">
        <f t="shared" si="39"/>
        <v>-</v>
      </c>
      <c r="CA27" s="10" t="str">
        <f t="shared" si="40"/>
        <v>-</v>
      </c>
      <c r="CB27" s="31">
        <f t="shared" si="41"/>
        <v>4</v>
      </c>
      <c r="CD27">
        <f t="shared" si="30"/>
        <v>2617</v>
      </c>
      <c r="EO27" s="10">
        <v>23</v>
      </c>
      <c r="EQ27" s="10">
        <f t="shared" si="31"/>
        <v>23</v>
      </c>
      <c r="ER27" s="10" t="str">
        <f t="shared" si="32"/>
        <v>(21)</v>
      </c>
    </row>
    <row r="28" spans="1:148" ht="15.75" x14ac:dyDescent="0.25">
      <c r="A28" s="7" t="str">
        <f t="shared" si="33"/>
        <v>23 (24)</v>
      </c>
      <c r="B28" s="124" t="s">
        <v>231</v>
      </c>
      <c r="C28" s="9" t="s">
        <v>143</v>
      </c>
      <c r="D28" s="20">
        <f t="shared" si="2"/>
        <v>2617</v>
      </c>
      <c r="E28" s="18"/>
      <c r="F28" s="14">
        <f t="shared" si="3"/>
        <v>10</v>
      </c>
      <c r="G28" s="19">
        <f t="shared" si="4"/>
        <v>130.85</v>
      </c>
      <c r="H28" s="18"/>
      <c r="I28" s="61"/>
      <c r="J28" s="61"/>
      <c r="K28" s="61"/>
      <c r="L28" s="61">
        <v>202</v>
      </c>
      <c r="M28" s="61">
        <v>250</v>
      </c>
      <c r="N28" s="61">
        <v>328</v>
      </c>
      <c r="O28" s="61"/>
      <c r="P28" s="61"/>
      <c r="Q28" s="61">
        <v>227</v>
      </c>
      <c r="R28" s="97"/>
      <c r="S28" s="61">
        <v>222</v>
      </c>
      <c r="T28" s="94">
        <v>230</v>
      </c>
      <c r="U28" s="61">
        <v>198</v>
      </c>
      <c r="V28" s="61">
        <v>259</v>
      </c>
      <c r="W28" s="61"/>
      <c r="X28" s="61">
        <v>339</v>
      </c>
      <c r="Y28" s="61"/>
      <c r="Z28" s="61">
        <v>362</v>
      </c>
      <c r="AA28" s="61"/>
      <c r="AB28" s="105">
        <f t="shared" si="5"/>
        <v>17</v>
      </c>
      <c r="AC28" s="68" t="str">
        <f t="shared" si="6"/>
        <v>-</v>
      </c>
      <c r="AD28" s="68" t="str">
        <f t="shared" si="7"/>
        <v>-</v>
      </c>
      <c r="AE28" s="68" t="str">
        <f t="shared" si="8"/>
        <v>-</v>
      </c>
      <c r="AF28" s="32">
        <v>24</v>
      </c>
      <c r="AG28" s="32">
        <f t="shared" si="34"/>
        <v>23</v>
      </c>
      <c r="AH28" s="32">
        <f t="shared" si="9"/>
        <v>24</v>
      </c>
      <c r="AI28" s="17">
        <v>24</v>
      </c>
      <c r="AL28" s="10">
        <f t="shared" si="10"/>
        <v>0</v>
      </c>
      <c r="AM28" s="10">
        <f t="shared" si="11"/>
        <v>1</v>
      </c>
      <c r="AN28" s="10">
        <f t="shared" si="12"/>
        <v>1</v>
      </c>
      <c r="AO28" s="10">
        <f t="shared" si="13"/>
        <v>2</v>
      </c>
      <c r="AP28" s="10">
        <f t="shared" si="14"/>
        <v>3</v>
      </c>
      <c r="AQ28" s="10">
        <f t="shared" si="15"/>
        <v>3</v>
      </c>
      <c r="AR28" s="10">
        <f t="shared" si="16"/>
        <v>2</v>
      </c>
      <c r="AS28" s="10">
        <f t="shared" si="17"/>
        <v>1</v>
      </c>
      <c r="AT28" s="10">
        <f t="shared" si="18"/>
        <v>2</v>
      </c>
      <c r="AU28" s="10">
        <f t="shared" si="19"/>
        <v>2</v>
      </c>
      <c r="AV28" s="10">
        <f t="shared" si="20"/>
        <v>2</v>
      </c>
      <c r="AW28" s="10">
        <f t="shared" si="21"/>
        <v>3</v>
      </c>
      <c r="AX28" s="10">
        <f t="shared" si="22"/>
        <v>3</v>
      </c>
      <c r="AY28" s="10">
        <f t="shared" si="23"/>
        <v>3</v>
      </c>
      <c r="AZ28" s="10">
        <f t="shared" si="24"/>
        <v>1</v>
      </c>
      <c r="BA28" s="10">
        <f t="shared" si="25"/>
        <v>2</v>
      </c>
      <c r="BB28" s="10">
        <f t="shared" si="26"/>
        <v>2</v>
      </c>
      <c r="BC28" s="10">
        <f t="shared" si="27"/>
        <v>2</v>
      </c>
      <c r="BD28" s="10">
        <f t="shared" si="28"/>
        <v>2</v>
      </c>
      <c r="BF28" s="10">
        <f t="shared" si="29"/>
        <v>2</v>
      </c>
      <c r="BI28" s="10">
        <f t="shared" si="42"/>
        <v>362</v>
      </c>
      <c r="BJ28" s="10">
        <f t="shared" si="43"/>
        <v>339</v>
      </c>
      <c r="BK28" s="10">
        <f t="shared" si="44"/>
        <v>328</v>
      </c>
      <c r="BL28" s="10">
        <f t="shared" si="45"/>
        <v>259</v>
      </c>
      <c r="BM28" s="10">
        <f t="shared" si="46"/>
        <v>250</v>
      </c>
      <c r="BN28" s="10">
        <f t="shared" si="47"/>
        <v>230</v>
      </c>
      <c r="BO28" s="10">
        <f t="shared" si="48"/>
        <v>227</v>
      </c>
      <c r="BP28" s="10">
        <f t="shared" si="49"/>
        <v>222</v>
      </c>
      <c r="BQ28" s="10">
        <f t="shared" si="50"/>
        <v>202</v>
      </c>
      <c r="BR28" s="10">
        <f t="shared" si="51"/>
        <v>198</v>
      </c>
      <c r="BS28" s="10" t="str">
        <f t="shared" si="52"/>
        <v/>
      </c>
      <c r="BT28" s="10" t="str">
        <f t="shared" si="53"/>
        <v/>
      </c>
      <c r="BU28" s="10" t="str">
        <f t="shared" si="54"/>
        <v/>
      </c>
      <c r="BV28" s="10" t="str">
        <f t="shared" si="35"/>
        <v/>
      </c>
      <c r="BW28" s="10" t="str">
        <f t="shared" si="36"/>
        <v/>
      </c>
      <c r="BX28" s="10" t="str">
        <f t="shared" si="37"/>
        <v/>
      </c>
      <c r="BY28" s="10" t="str">
        <f t="shared" si="38"/>
        <v>-</v>
      </c>
      <c r="BZ28" s="10" t="str">
        <f t="shared" si="39"/>
        <v>-</v>
      </c>
      <c r="CA28" s="10" t="str">
        <f t="shared" si="40"/>
        <v>-</v>
      </c>
      <c r="CB28" s="31">
        <f t="shared" si="41"/>
        <v>5</v>
      </c>
      <c r="CD28">
        <f t="shared" si="30"/>
        <v>2617</v>
      </c>
      <c r="EO28" s="10">
        <v>24</v>
      </c>
      <c r="EQ28" s="10">
        <f t="shared" si="31"/>
        <v>23</v>
      </c>
      <c r="ER28" s="10" t="str">
        <f t="shared" si="32"/>
        <v>(24)</v>
      </c>
    </row>
    <row r="29" spans="1:148" ht="15.75" x14ac:dyDescent="0.25">
      <c r="A29" s="7" t="str">
        <f t="shared" si="33"/>
        <v>25 (28)</v>
      </c>
      <c r="B29" s="8" t="s">
        <v>67</v>
      </c>
      <c r="C29" s="9" t="s">
        <v>54</v>
      </c>
      <c r="D29" s="20">
        <f t="shared" si="2"/>
        <v>2615</v>
      </c>
      <c r="E29" s="18"/>
      <c r="F29" s="14">
        <f t="shared" si="3"/>
        <v>13</v>
      </c>
      <c r="G29" s="19">
        <f t="shared" si="4"/>
        <v>100.57692307692308</v>
      </c>
      <c r="H29" s="18"/>
      <c r="I29" s="61"/>
      <c r="J29" s="100">
        <v>207</v>
      </c>
      <c r="K29" s="100">
        <v>259</v>
      </c>
      <c r="L29" s="100">
        <v>128</v>
      </c>
      <c r="M29" s="100"/>
      <c r="N29" s="100">
        <v>209</v>
      </c>
      <c r="O29" s="100"/>
      <c r="P29" s="100"/>
      <c r="Q29" s="100">
        <v>164</v>
      </c>
      <c r="R29" s="106">
        <v>177</v>
      </c>
      <c r="S29" s="100">
        <v>207</v>
      </c>
      <c r="T29" s="107">
        <v>208</v>
      </c>
      <c r="U29" s="100">
        <v>162</v>
      </c>
      <c r="V29" s="100">
        <v>227</v>
      </c>
      <c r="W29" s="100"/>
      <c r="X29" s="100"/>
      <c r="Y29" s="100">
        <v>205</v>
      </c>
      <c r="Z29" s="100">
        <v>180</v>
      </c>
      <c r="AA29" s="100">
        <v>282</v>
      </c>
      <c r="AB29" s="126">
        <f t="shared" si="5"/>
        <v>17</v>
      </c>
      <c r="AC29" s="68" t="str">
        <f t="shared" si="6"/>
        <v>-</v>
      </c>
      <c r="AD29" s="68" t="str">
        <f t="shared" si="7"/>
        <v>-</v>
      </c>
      <c r="AE29" s="68" t="str">
        <f t="shared" si="8"/>
        <v>-</v>
      </c>
      <c r="AF29" s="32">
        <v>28</v>
      </c>
      <c r="AG29" s="32">
        <f t="shared" si="34"/>
        <v>25</v>
      </c>
      <c r="AH29" s="32">
        <f t="shared" si="9"/>
        <v>25</v>
      </c>
      <c r="AI29" s="17">
        <v>25</v>
      </c>
      <c r="AL29" s="10">
        <f t="shared" si="10"/>
        <v>0</v>
      </c>
      <c r="AM29" s="10">
        <f t="shared" si="11"/>
        <v>2</v>
      </c>
      <c r="AN29" s="10">
        <f t="shared" si="12"/>
        <v>3</v>
      </c>
      <c r="AO29" s="10">
        <f t="shared" si="13"/>
        <v>3</v>
      </c>
      <c r="AP29" s="10">
        <f t="shared" si="14"/>
        <v>2</v>
      </c>
      <c r="AQ29" s="10">
        <f t="shared" si="15"/>
        <v>2</v>
      </c>
      <c r="AR29" s="10">
        <f t="shared" si="16"/>
        <v>2</v>
      </c>
      <c r="AS29" s="10">
        <f t="shared" si="17"/>
        <v>1</v>
      </c>
      <c r="AT29" s="10">
        <f t="shared" si="18"/>
        <v>2</v>
      </c>
      <c r="AU29" s="10">
        <f t="shared" si="19"/>
        <v>3</v>
      </c>
      <c r="AV29" s="10">
        <f t="shared" si="20"/>
        <v>3</v>
      </c>
      <c r="AW29" s="10">
        <f t="shared" si="21"/>
        <v>3</v>
      </c>
      <c r="AX29" s="10">
        <f t="shared" si="22"/>
        <v>3</v>
      </c>
      <c r="AY29" s="10">
        <f t="shared" si="23"/>
        <v>3</v>
      </c>
      <c r="AZ29" s="10">
        <f t="shared" si="24"/>
        <v>1</v>
      </c>
      <c r="BA29" s="10">
        <f t="shared" si="25"/>
        <v>1</v>
      </c>
      <c r="BB29" s="10">
        <f t="shared" si="26"/>
        <v>2</v>
      </c>
      <c r="BC29" s="10">
        <f t="shared" si="27"/>
        <v>3</v>
      </c>
      <c r="BD29" s="10">
        <f t="shared" si="28"/>
        <v>3</v>
      </c>
      <c r="BF29" s="10">
        <f t="shared" si="29"/>
        <v>2</v>
      </c>
      <c r="BI29" s="10">
        <f t="shared" si="42"/>
        <v>282</v>
      </c>
      <c r="BJ29" s="10">
        <f t="shared" si="43"/>
        <v>259</v>
      </c>
      <c r="BK29" s="10">
        <f t="shared" si="44"/>
        <v>227</v>
      </c>
      <c r="BL29" s="10">
        <f t="shared" si="45"/>
        <v>209</v>
      </c>
      <c r="BM29" s="10">
        <f t="shared" si="46"/>
        <v>208</v>
      </c>
      <c r="BN29" s="10">
        <f t="shared" si="47"/>
        <v>207</v>
      </c>
      <c r="BO29" s="10">
        <f t="shared" si="48"/>
        <v>207</v>
      </c>
      <c r="BP29" s="10">
        <f t="shared" si="49"/>
        <v>205</v>
      </c>
      <c r="BQ29" s="10">
        <f t="shared" si="50"/>
        <v>180</v>
      </c>
      <c r="BR29" s="10">
        <f t="shared" si="51"/>
        <v>177</v>
      </c>
      <c r="BS29" s="10">
        <f t="shared" si="52"/>
        <v>164</v>
      </c>
      <c r="BT29" s="10">
        <f t="shared" si="53"/>
        <v>162</v>
      </c>
      <c r="BU29" s="10">
        <f t="shared" si="54"/>
        <v>128</v>
      </c>
      <c r="BV29" s="10" t="str">
        <f t="shared" si="35"/>
        <v/>
      </c>
      <c r="BW29" s="10" t="str">
        <f t="shared" si="36"/>
        <v/>
      </c>
      <c r="BX29" s="10" t="str">
        <f t="shared" si="37"/>
        <v/>
      </c>
      <c r="BY29" s="10" t="str">
        <f t="shared" si="38"/>
        <v>-</v>
      </c>
      <c r="BZ29" s="10" t="str">
        <f t="shared" si="39"/>
        <v>-</v>
      </c>
      <c r="CA29" s="10" t="str">
        <f t="shared" si="40"/>
        <v>-</v>
      </c>
      <c r="CB29" s="31">
        <f t="shared" si="41"/>
        <v>2</v>
      </c>
      <c r="CD29">
        <f t="shared" si="30"/>
        <v>2615</v>
      </c>
      <c r="EO29" s="10">
        <v>25</v>
      </c>
      <c r="EQ29" s="10">
        <f t="shared" si="31"/>
        <v>25</v>
      </c>
      <c r="ER29" s="10" t="str">
        <f t="shared" si="32"/>
        <v>(28)</v>
      </c>
    </row>
    <row r="30" spans="1:148" ht="15.75" x14ac:dyDescent="0.25">
      <c r="A30" s="7" t="str">
        <f t="shared" si="33"/>
        <v>26 (32)</v>
      </c>
      <c r="B30" s="8" t="s">
        <v>117</v>
      </c>
      <c r="C30" s="9" t="s">
        <v>54</v>
      </c>
      <c r="D30" s="20">
        <f t="shared" si="2"/>
        <v>2547</v>
      </c>
      <c r="E30" s="18"/>
      <c r="F30" s="14">
        <f t="shared" si="3"/>
        <v>12</v>
      </c>
      <c r="G30" s="19">
        <f t="shared" si="4"/>
        <v>106.125</v>
      </c>
      <c r="H30" s="18"/>
      <c r="I30" s="61"/>
      <c r="J30" s="100">
        <v>226</v>
      </c>
      <c r="K30" s="100">
        <v>248</v>
      </c>
      <c r="L30" s="100">
        <v>218</v>
      </c>
      <c r="M30" s="100"/>
      <c r="N30" s="100">
        <v>191</v>
      </c>
      <c r="O30" s="100"/>
      <c r="P30" s="100"/>
      <c r="Q30" s="100">
        <v>227</v>
      </c>
      <c r="R30" s="106">
        <v>200</v>
      </c>
      <c r="S30" s="100">
        <v>229</v>
      </c>
      <c r="T30" s="107">
        <v>226</v>
      </c>
      <c r="U30" s="100">
        <v>170</v>
      </c>
      <c r="V30" s="100"/>
      <c r="W30" s="100"/>
      <c r="X30" s="100"/>
      <c r="Y30" s="100">
        <v>197</v>
      </c>
      <c r="Z30" s="100">
        <v>154</v>
      </c>
      <c r="AA30" s="100">
        <v>261</v>
      </c>
      <c r="AB30" s="126">
        <f t="shared" si="5"/>
        <v>17</v>
      </c>
      <c r="AC30" s="68" t="str">
        <f t="shared" si="6"/>
        <v>-</v>
      </c>
      <c r="AD30" s="68" t="str">
        <f t="shared" si="7"/>
        <v>-</v>
      </c>
      <c r="AE30" s="68" t="str">
        <f t="shared" si="8"/>
        <v>-</v>
      </c>
      <c r="AF30" s="32">
        <v>32</v>
      </c>
      <c r="AG30" s="32">
        <f t="shared" si="34"/>
        <v>26</v>
      </c>
      <c r="AH30" s="32">
        <f t="shared" si="9"/>
        <v>26</v>
      </c>
      <c r="AI30" s="17">
        <v>26</v>
      </c>
      <c r="AL30" s="10">
        <f t="shared" si="10"/>
        <v>0</v>
      </c>
      <c r="AM30" s="10">
        <f t="shared" si="11"/>
        <v>2</v>
      </c>
      <c r="AN30" s="10">
        <f t="shared" si="12"/>
        <v>3</v>
      </c>
      <c r="AO30" s="10">
        <f t="shared" si="13"/>
        <v>3</v>
      </c>
      <c r="AP30" s="10">
        <f t="shared" si="14"/>
        <v>2</v>
      </c>
      <c r="AQ30" s="10">
        <f t="shared" si="15"/>
        <v>2</v>
      </c>
      <c r="AR30" s="10">
        <f t="shared" si="16"/>
        <v>2</v>
      </c>
      <c r="AS30" s="10">
        <f t="shared" si="17"/>
        <v>1</v>
      </c>
      <c r="AT30" s="10">
        <f t="shared" si="18"/>
        <v>2</v>
      </c>
      <c r="AU30" s="10">
        <f t="shared" si="19"/>
        <v>3</v>
      </c>
      <c r="AV30" s="10">
        <f t="shared" si="20"/>
        <v>3</v>
      </c>
      <c r="AW30" s="10">
        <f t="shared" si="21"/>
        <v>3</v>
      </c>
      <c r="AX30" s="10">
        <f t="shared" si="22"/>
        <v>3</v>
      </c>
      <c r="AY30" s="10">
        <f t="shared" si="23"/>
        <v>2</v>
      </c>
      <c r="AZ30" s="10">
        <f t="shared" si="24"/>
        <v>0</v>
      </c>
      <c r="BA30" s="10">
        <f t="shared" si="25"/>
        <v>1</v>
      </c>
      <c r="BB30" s="10">
        <f t="shared" si="26"/>
        <v>2</v>
      </c>
      <c r="BC30" s="10">
        <f t="shared" si="27"/>
        <v>3</v>
      </c>
      <c r="BD30" s="10">
        <f t="shared" si="28"/>
        <v>3</v>
      </c>
      <c r="BF30" s="10">
        <f t="shared" si="29"/>
        <v>2</v>
      </c>
      <c r="BI30" s="10">
        <f t="shared" si="42"/>
        <v>261</v>
      </c>
      <c r="BJ30" s="10">
        <f t="shared" si="43"/>
        <v>248</v>
      </c>
      <c r="BK30" s="10">
        <f t="shared" si="44"/>
        <v>229</v>
      </c>
      <c r="BL30" s="10">
        <f t="shared" si="45"/>
        <v>227</v>
      </c>
      <c r="BM30" s="10">
        <f t="shared" si="46"/>
        <v>226</v>
      </c>
      <c r="BN30" s="10">
        <f t="shared" si="47"/>
        <v>226</v>
      </c>
      <c r="BO30" s="10">
        <f t="shared" si="48"/>
        <v>218</v>
      </c>
      <c r="BP30" s="10">
        <f t="shared" si="49"/>
        <v>200</v>
      </c>
      <c r="BQ30" s="10">
        <f t="shared" si="50"/>
        <v>197</v>
      </c>
      <c r="BR30" s="10">
        <f t="shared" si="51"/>
        <v>191</v>
      </c>
      <c r="BS30" s="10">
        <f t="shared" si="52"/>
        <v>170</v>
      </c>
      <c r="BT30" s="10">
        <f t="shared" si="53"/>
        <v>154</v>
      </c>
      <c r="BU30" s="10" t="str">
        <f t="shared" si="54"/>
        <v/>
      </c>
      <c r="BV30" s="10" t="str">
        <f t="shared" si="35"/>
        <v/>
      </c>
      <c r="BW30" s="10" t="str">
        <f t="shared" si="36"/>
        <v/>
      </c>
      <c r="BX30" s="10" t="str">
        <f t="shared" si="37"/>
        <v/>
      </c>
      <c r="BY30" s="10" t="str">
        <f t="shared" si="38"/>
        <v>-</v>
      </c>
      <c r="BZ30" s="10" t="str">
        <f t="shared" si="39"/>
        <v>-</v>
      </c>
      <c r="CA30" s="10" t="str">
        <f t="shared" si="40"/>
        <v>-</v>
      </c>
      <c r="CB30" s="31">
        <f t="shared" si="41"/>
        <v>3</v>
      </c>
      <c r="CD30">
        <f t="shared" si="30"/>
        <v>2547</v>
      </c>
      <c r="EO30" s="10">
        <v>26</v>
      </c>
      <c r="EQ30" s="10">
        <f t="shared" si="31"/>
        <v>26</v>
      </c>
      <c r="ER30" s="10" t="str">
        <f t="shared" si="32"/>
        <v>(32)</v>
      </c>
    </row>
    <row r="31" spans="1:148" ht="15.75" x14ac:dyDescent="0.25">
      <c r="A31" s="7" t="str">
        <f t="shared" si="33"/>
        <v>27 (25)</v>
      </c>
      <c r="B31" s="8" t="s">
        <v>77</v>
      </c>
      <c r="C31" s="9" t="s">
        <v>54</v>
      </c>
      <c r="D31" s="20">
        <f t="shared" si="2"/>
        <v>2544</v>
      </c>
      <c r="E31" s="18"/>
      <c r="F31" s="14">
        <f t="shared" si="3"/>
        <v>13</v>
      </c>
      <c r="G31" s="19">
        <f t="shared" si="4"/>
        <v>97.84615384615384</v>
      </c>
      <c r="H31" s="18"/>
      <c r="I31" s="61"/>
      <c r="J31" s="61">
        <v>205</v>
      </c>
      <c r="K31" s="61">
        <v>251</v>
      </c>
      <c r="L31" s="61">
        <v>202</v>
      </c>
      <c r="M31" s="61"/>
      <c r="N31" s="61">
        <v>210</v>
      </c>
      <c r="O31" s="61"/>
      <c r="P31" s="61"/>
      <c r="Q31" s="61">
        <v>187</v>
      </c>
      <c r="R31" s="97">
        <v>259</v>
      </c>
      <c r="S31" s="61">
        <v>170</v>
      </c>
      <c r="T31" s="107">
        <v>212</v>
      </c>
      <c r="U31" s="61">
        <v>161</v>
      </c>
      <c r="V31" s="61">
        <v>196</v>
      </c>
      <c r="W31" s="61"/>
      <c r="X31" s="61"/>
      <c r="Y31" s="61">
        <v>205</v>
      </c>
      <c r="Z31" s="61">
        <v>140</v>
      </c>
      <c r="AA31" s="61">
        <v>146</v>
      </c>
      <c r="AB31" s="105">
        <f t="shared" si="5"/>
        <v>17</v>
      </c>
      <c r="AC31" s="68" t="str">
        <f t="shared" si="6"/>
        <v>-</v>
      </c>
      <c r="AD31" s="68" t="str">
        <f t="shared" si="7"/>
        <v>-</v>
      </c>
      <c r="AE31" s="68" t="str">
        <f t="shared" si="8"/>
        <v>-</v>
      </c>
      <c r="AF31" s="32">
        <v>25</v>
      </c>
      <c r="AG31" s="32">
        <f t="shared" si="34"/>
        <v>27</v>
      </c>
      <c r="AH31" s="32">
        <f t="shared" si="9"/>
        <v>27</v>
      </c>
      <c r="AI31" s="17">
        <v>27</v>
      </c>
      <c r="AL31" s="10">
        <f t="shared" si="10"/>
        <v>0</v>
      </c>
      <c r="AM31" s="10">
        <f t="shared" si="11"/>
        <v>2</v>
      </c>
      <c r="AN31" s="10">
        <f t="shared" si="12"/>
        <v>3</v>
      </c>
      <c r="AO31" s="10">
        <f t="shared" si="13"/>
        <v>3</v>
      </c>
      <c r="AP31" s="10">
        <f t="shared" si="14"/>
        <v>2</v>
      </c>
      <c r="AQ31" s="10">
        <f t="shared" si="15"/>
        <v>2</v>
      </c>
      <c r="AR31" s="10">
        <f t="shared" si="16"/>
        <v>2</v>
      </c>
      <c r="AS31" s="10">
        <f t="shared" si="17"/>
        <v>1</v>
      </c>
      <c r="AT31" s="10">
        <f t="shared" si="18"/>
        <v>2</v>
      </c>
      <c r="AU31" s="10">
        <f t="shared" si="19"/>
        <v>3</v>
      </c>
      <c r="AV31" s="10">
        <f t="shared" si="20"/>
        <v>3</v>
      </c>
      <c r="AW31" s="10">
        <f t="shared" si="21"/>
        <v>3</v>
      </c>
      <c r="AX31" s="10">
        <f t="shared" si="22"/>
        <v>3</v>
      </c>
      <c r="AY31" s="10">
        <f t="shared" si="23"/>
        <v>3</v>
      </c>
      <c r="AZ31" s="10">
        <f t="shared" si="24"/>
        <v>1</v>
      </c>
      <c r="BA31" s="10">
        <f t="shared" si="25"/>
        <v>1</v>
      </c>
      <c r="BB31" s="10">
        <f t="shared" si="26"/>
        <v>2</v>
      </c>
      <c r="BC31" s="10">
        <f t="shared" si="27"/>
        <v>3</v>
      </c>
      <c r="BD31" s="10">
        <f t="shared" si="28"/>
        <v>3</v>
      </c>
      <c r="BF31" s="10">
        <f t="shared" si="29"/>
        <v>2</v>
      </c>
      <c r="BI31" s="10">
        <f t="shared" si="42"/>
        <v>259</v>
      </c>
      <c r="BJ31" s="10">
        <f t="shared" si="43"/>
        <v>251</v>
      </c>
      <c r="BK31" s="10">
        <f t="shared" si="44"/>
        <v>212</v>
      </c>
      <c r="BL31" s="10">
        <f t="shared" si="45"/>
        <v>210</v>
      </c>
      <c r="BM31" s="10">
        <f t="shared" si="46"/>
        <v>205</v>
      </c>
      <c r="BN31" s="10">
        <f t="shared" si="47"/>
        <v>205</v>
      </c>
      <c r="BO31" s="10">
        <f t="shared" si="48"/>
        <v>202</v>
      </c>
      <c r="BP31" s="10">
        <f t="shared" si="49"/>
        <v>196</v>
      </c>
      <c r="BQ31" s="10">
        <f t="shared" si="50"/>
        <v>187</v>
      </c>
      <c r="BR31" s="10">
        <f t="shared" si="51"/>
        <v>170</v>
      </c>
      <c r="BS31" s="10">
        <f t="shared" si="52"/>
        <v>161</v>
      </c>
      <c r="BT31" s="10">
        <f t="shared" si="53"/>
        <v>146</v>
      </c>
      <c r="BU31" s="10">
        <f t="shared" si="54"/>
        <v>140</v>
      </c>
      <c r="BV31" s="10" t="str">
        <f t="shared" si="35"/>
        <v/>
      </c>
      <c r="BW31" s="10" t="str">
        <f t="shared" si="36"/>
        <v/>
      </c>
      <c r="BX31" s="10" t="str">
        <f t="shared" si="37"/>
        <v/>
      </c>
      <c r="BY31" s="10" t="str">
        <f t="shared" si="38"/>
        <v>-</v>
      </c>
      <c r="BZ31" s="10" t="str">
        <f t="shared" si="39"/>
        <v>-</v>
      </c>
      <c r="CA31" s="10" t="str">
        <f t="shared" si="40"/>
        <v>-</v>
      </c>
      <c r="CB31" s="31">
        <f t="shared" si="41"/>
        <v>2</v>
      </c>
      <c r="CD31">
        <f t="shared" si="30"/>
        <v>2544</v>
      </c>
      <c r="EO31" s="10">
        <v>27</v>
      </c>
      <c r="EQ31" s="10">
        <f t="shared" si="31"/>
        <v>27</v>
      </c>
      <c r="ER31" s="10" t="str">
        <f t="shared" si="32"/>
        <v>(25)</v>
      </c>
    </row>
    <row r="32" spans="1:148" ht="15.75" x14ac:dyDescent="0.25">
      <c r="A32" s="7" t="str">
        <f t="shared" si="33"/>
        <v>28 (33)</v>
      </c>
      <c r="B32" s="8" t="s">
        <v>111</v>
      </c>
      <c r="C32" s="9" t="s">
        <v>36</v>
      </c>
      <c r="D32" s="20">
        <f t="shared" si="2"/>
        <v>2539</v>
      </c>
      <c r="E32" s="18"/>
      <c r="F32" s="14">
        <f t="shared" si="3"/>
        <v>13</v>
      </c>
      <c r="G32" s="19">
        <f t="shared" si="4"/>
        <v>97.65384615384616</v>
      </c>
      <c r="H32" s="18"/>
      <c r="I32" s="61"/>
      <c r="J32" s="61">
        <v>149</v>
      </c>
      <c r="K32" s="100">
        <v>181</v>
      </c>
      <c r="L32" s="61">
        <v>183</v>
      </c>
      <c r="M32" s="61">
        <v>207</v>
      </c>
      <c r="N32" s="61">
        <v>150</v>
      </c>
      <c r="O32" s="61"/>
      <c r="P32" s="61"/>
      <c r="Q32" s="61">
        <v>276</v>
      </c>
      <c r="R32" s="97"/>
      <c r="S32" s="61">
        <v>302</v>
      </c>
      <c r="T32" s="94">
        <v>240</v>
      </c>
      <c r="U32" s="100">
        <v>151</v>
      </c>
      <c r="V32" s="61">
        <v>177</v>
      </c>
      <c r="W32" s="61"/>
      <c r="X32" s="61">
        <v>194</v>
      </c>
      <c r="Y32" s="61"/>
      <c r="Z32" s="61">
        <v>106</v>
      </c>
      <c r="AA32" s="61">
        <v>223</v>
      </c>
      <c r="AB32" s="105">
        <f t="shared" si="5"/>
        <v>17</v>
      </c>
      <c r="AC32" s="68" t="str">
        <f t="shared" si="6"/>
        <v>-</v>
      </c>
      <c r="AD32" s="68" t="str">
        <f t="shared" si="7"/>
        <v>-</v>
      </c>
      <c r="AE32" s="68" t="str">
        <f t="shared" si="8"/>
        <v>-</v>
      </c>
      <c r="AF32" s="32">
        <v>33</v>
      </c>
      <c r="AG32" s="32">
        <f t="shared" si="34"/>
        <v>28</v>
      </c>
      <c r="AH32" s="32">
        <f t="shared" si="9"/>
        <v>28</v>
      </c>
      <c r="AI32" s="17">
        <v>28</v>
      </c>
      <c r="AL32" s="10">
        <f t="shared" si="10"/>
        <v>0</v>
      </c>
      <c r="AM32" s="10">
        <f t="shared" si="11"/>
        <v>2</v>
      </c>
      <c r="AN32" s="10">
        <f t="shared" si="12"/>
        <v>3</v>
      </c>
      <c r="AO32" s="10">
        <f t="shared" si="13"/>
        <v>3</v>
      </c>
      <c r="AP32" s="10">
        <f t="shared" si="14"/>
        <v>3</v>
      </c>
      <c r="AQ32" s="10">
        <f t="shared" si="15"/>
        <v>3</v>
      </c>
      <c r="AR32" s="10">
        <f t="shared" si="16"/>
        <v>2</v>
      </c>
      <c r="AS32" s="10">
        <f t="shared" si="17"/>
        <v>1</v>
      </c>
      <c r="AT32" s="10">
        <f t="shared" si="18"/>
        <v>2</v>
      </c>
      <c r="AU32" s="10">
        <f t="shared" si="19"/>
        <v>2</v>
      </c>
      <c r="AV32" s="10">
        <f t="shared" si="20"/>
        <v>2</v>
      </c>
      <c r="AW32" s="10">
        <f t="shared" si="21"/>
        <v>3</v>
      </c>
      <c r="AX32" s="10">
        <f t="shared" si="22"/>
        <v>3</v>
      </c>
      <c r="AY32" s="10">
        <f t="shared" si="23"/>
        <v>3</v>
      </c>
      <c r="AZ32" s="10">
        <f t="shared" si="24"/>
        <v>1</v>
      </c>
      <c r="BA32" s="10">
        <f t="shared" si="25"/>
        <v>2</v>
      </c>
      <c r="BB32" s="10">
        <f t="shared" si="26"/>
        <v>2</v>
      </c>
      <c r="BC32" s="10">
        <f t="shared" si="27"/>
        <v>2</v>
      </c>
      <c r="BD32" s="10">
        <f t="shared" si="28"/>
        <v>3</v>
      </c>
      <c r="BF32" s="10">
        <f t="shared" si="29"/>
        <v>2</v>
      </c>
      <c r="BI32" s="10">
        <f t="shared" si="42"/>
        <v>302</v>
      </c>
      <c r="BJ32" s="10">
        <f t="shared" si="43"/>
        <v>276</v>
      </c>
      <c r="BK32" s="10">
        <f t="shared" si="44"/>
        <v>240</v>
      </c>
      <c r="BL32" s="10">
        <f t="shared" si="45"/>
        <v>223</v>
      </c>
      <c r="BM32" s="10">
        <f t="shared" si="46"/>
        <v>207</v>
      </c>
      <c r="BN32" s="10">
        <f t="shared" si="47"/>
        <v>194</v>
      </c>
      <c r="BO32" s="10">
        <f t="shared" si="48"/>
        <v>183</v>
      </c>
      <c r="BP32" s="10">
        <f t="shared" si="49"/>
        <v>181</v>
      </c>
      <c r="BQ32" s="10">
        <f t="shared" si="50"/>
        <v>177</v>
      </c>
      <c r="BR32" s="10">
        <f t="shared" si="51"/>
        <v>151</v>
      </c>
      <c r="BS32" s="10">
        <f t="shared" si="52"/>
        <v>150</v>
      </c>
      <c r="BT32" s="10">
        <f t="shared" si="53"/>
        <v>149</v>
      </c>
      <c r="BU32" s="10">
        <f t="shared" si="54"/>
        <v>106</v>
      </c>
      <c r="BV32" s="10" t="str">
        <f t="shared" si="35"/>
        <v/>
      </c>
      <c r="BW32" s="10" t="str">
        <f t="shared" si="36"/>
        <v/>
      </c>
      <c r="BX32" s="10" t="str">
        <f t="shared" si="37"/>
        <v/>
      </c>
      <c r="BY32" s="10" t="str">
        <f t="shared" si="38"/>
        <v>-</v>
      </c>
      <c r="BZ32" s="10" t="str">
        <f t="shared" si="39"/>
        <v>-</v>
      </c>
      <c r="CA32" s="10" t="str">
        <f t="shared" si="40"/>
        <v>-</v>
      </c>
      <c r="CB32" s="31">
        <f t="shared" si="41"/>
        <v>2</v>
      </c>
      <c r="CD32">
        <f t="shared" si="30"/>
        <v>2539</v>
      </c>
      <c r="EO32" s="10">
        <v>28</v>
      </c>
      <c r="EQ32" s="10">
        <f t="shared" si="31"/>
        <v>28</v>
      </c>
      <c r="ER32" s="10" t="str">
        <f t="shared" si="32"/>
        <v>(33)</v>
      </c>
    </row>
    <row r="33" spans="1:148" ht="15.75" x14ac:dyDescent="0.25">
      <c r="A33" s="7" t="str">
        <f t="shared" si="33"/>
        <v>29 (34)</v>
      </c>
      <c r="B33" s="8" t="s">
        <v>136</v>
      </c>
      <c r="C33" s="9" t="s">
        <v>88</v>
      </c>
      <c r="D33" s="20">
        <f t="shared" si="2"/>
        <v>2501</v>
      </c>
      <c r="E33" s="18"/>
      <c r="F33" s="14">
        <f t="shared" si="3"/>
        <v>12</v>
      </c>
      <c r="G33" s="19">
        <f t="shared" si="4"/>
        <v>104.20833333333333</v>
      </c>
      <c r="H33" s="18"/>
      <c r="I33" s="14"/>
      <c r="J33" s="14">
        <v>164</v>
      </c>
      <c r="K33" s="14">
        <v>241</v>
      </c>
      <c r="L33" s="14">
        <v>180</v>
      </c>
      <c r="M33" s="14"/>
      <c r="N33" s="14">
        <v>228</v>
      </c>
      <c r="O33" s="14"/>
      <c r="P33" s="14"/>
      <c r="Q33" s="14">
        <v>210</v>
      </c>
      <c r="R33" s="50">
        <v>147</v>
      </c>
      <c r="S33" s="29"/>
      <c r="T33" s="51">
        <v>213</v>
      </c>
      <c r="U33" s="14">
        <v>142</v>
      </c>
      <c r="V33" s="14">
        <v>221</v>
      </c>
      <c r="W33" s="64"/>
      <c r="X33" s="14"/>
      <c r="Y33" s="14">
        <v>229</v>
      </c>
      <c r="Z33" s="14">
        <v>238</v>
      </c>
      <c r="AA33" s="14">
        <v>288</v>
      </c>
      <c r="AB33" s="105">
        <f t="shared" si="5"/>
        <v>17</v>
      </c>
      <c r="AC33" s="68" t="str">
        <f t="shared" si="6"/>
        <v>-</v>
      </c>
      <c r="AD33" s="68" t="str">
        <f t="shared" si="7"/>
        <v>-</v>
      </c>
      <c r="AE33" s="68" t="str">
        <f t="shared" si="8"/>
        <v>-</v>
      </c>
      <c r="AF33" s="32">
        <v>34</v>
      </c>
      <c r="AG33" s="32">
        <f t="shared" si="34"/>
        <v>29</v>
      </c>
      <c r="AH33" s="32">
        <f t="shared" si="9"/>
        <v>29</v>
      </c>
      <c r="AI33" s="17">
        <v>29</v>
      </c>
      <c r="AL33" s="10">
        <f t="shared" si="10"/>
        <v>0</v>
      </c>
      <c r="AM33" s="10">
        <f t="shared" si="11"/>
        <v>2</v>
      </c>
      <c r="AN33" s="10">
        <f t="shared" si="12"/>
        <v>3</v>
      </c>
      <c r="AO33" s="10">
        <f t="shared" si="13"/>
        <v>3</v>
      </c>
      <c r="AP33" s="10">
        <f t="shared" si="14"/>
        <v>2</v>
      </c>
      <c r="AQ33" s="10">
        <f t="shared" si="15"/>
        <v>2</v>
      </c>
      <c r="AR33" s="10">
        <f t="shared" si="16"/>
        <v>2</v>
      </c>
      <c r="AS33" s="10">
        <f t="shared" si="17"/>
        <v>1</v>
      </c>
      <c r="AT33" s="10">
        <f t="shared" si="18"/>
        <v>2</v>
      </c>
      <c r="AU33" s="10">
        <f t="shared" si="19"/>
        <v>3</v>
      </c>
      <c r="AV33" s="10">
        <f t="shared" si="20"/>
        <v>2</v>
      </c>
      <c r="AW33" s="10">
        <f t="shared" si="21"/>
        <v>2</v>
      </c>
      <c r="AX33" s="10">
        <f t="shared" si="22"/>
        <v>3</v>
      </c>
      <c r="AY33" s="10">
        <f t="shared" si="23"/>
        <v>3</v>
      </c>
      <c r="AZ33" s="10">
        <f t="shared" si="24"/>
        <v>1</v>
      </c>
      <c r="BA33" s="10">
        <f t="shared" si="25"/>
        <v>1</v>
      </c>
      <c r="BB33" s="10">
        <f t="shared" si="26"/>
        <v>2</v>
      </c>
      <c r="BC33" s="10">
        <f t="shared" si="27"/>
        <v>3</v>
      </c>
      <c r="BD33" s="10">
        <f t="shared" si="28"/>
        <v>3</v>
      </c>
      <c r="BF33" s="10">
        <f t="shared" si="29"/>
        <v>2</v>
      </c>
      <c r="BI33" s="10">
        <f t="shared" si="42"/>
        <v>288</v>
      </c>
      <c r="BJ33" s="10">
        <f t="shared" si="43"/>
        <v>241</v>
      </c>
      <c r="BK33" s="10">
        <f t="shared" si="44"/>
        <v>238</v>
      </c>
      <c r="BL33" s="10">
        <f t="shared" si="45"/>
        <v>229</v>
      </c>
      <c r="BM33" s="10">
        <f t="shared" si="46"/>
        <v>228</v>
      </c>
      <c r="BN33" s="10">
        <f t="shared" si="47"/>
        <v>221</v>
      </c>
      <c r="BO33" s="10">
        <f t="shared" si="48"/>
        <v>213</v>
      </c>
      <c r="BP33" s="10">
        <f t="shared" si="49"/>
        <v>210</v>
      </c>
      <c r="BQ33" s="10">
        <f t="shared" si="50"/>
        <v>180</v>
      </c>
      <c r="BR33" s="10">
        <f t="shared" si="51"/>
        <v>164</v>
      </c>
      <c r="BS33" s="10">
        <f t="shared" si="52"/>
        <v>147</v>
      </c>
      <c r="BT33" s="10">
        <f t="shared" si="53"/>
        <v>142</v>
      </c>
      <c r="BU33" s="10" t="str">
        <f t="shared" si="54"/>
        <v/>
      </c>
      <c r="BV33" s="10" t="str">
        <f t="shared" si="35"/>
        <v/>
      </c>
      <c r="BW33" s="10" t="str">
        <f t="shared" si="36"/>
        <v/>
      </c>
      <c r="BX33" s="10" t="str">
        <f t="shared" si="37"/>
        <v/>
      </c>
      <c r="BY33" s="10" t="str">
        <f t="shared" si="38"/>
        <v>-</v>
      </c>
      <c r="BZ33" s="10" t="str">
        <f t="shared" si="39"/>
        <v>-</v>
      </c>
      <c r="CA33" s="10" t="str">
        <f t="shared" si="40"/>
        <v>-</v>
      </c>
      <c r="CB33" s="31">
        <f t="shared" si="41"/>
        <v>3</v>
      </c>
      <c r="CD33">
        <f t="shared" si="30"/>
        <v>2501</v>
      </c>
      <c r="EO33" s="10">
        <v>29</v>
      </c>
      <c r="EQ33" s="10">
        <f t="shared" si="31"/>
        <v>29</v>
      </c>
      <c r="ER33" s="10" t="str">
        <f t="shared" si="32"/>
        <v>(34)</v>
      </c>
    </row>
    <row r="34" spans="1:148" ht="15.75" x14ac:dyDescent="0.25">
      <c r="A34" s="7" t="str">
        <f t="shared" si="33"/>
        <v>30 (31)</v>
      </c>
      <c r="B34" s="8" t="s">
        <v>85</v>
      </c>
      <c r="C34" s="34" t="s">
        <v>65</v>
      </c>
      <c r="D34" s="20">
        <f t="shared" si="2"/>
        <v>2490</v>
      </c>
      <c r="E34" s="18"/>
      <c r="F34" s="14">
        <f t="shared" si="3"/>
        <v>11</v>
      </c>
      <c r="G34" s="19">
        <f t="shared" si="4"/>
        <v>113.18181818181819</v>
      </c>
      <c r="H34" s="18"/>
      <c r="I34" s="61"/>
      <c r="J34" s="100"/>
      <c r="K34" s="100">
        <v>223</v>
      </c>
      <c r="L34" s="100">
        <v>237</v>
      </c>
      <c r="M34" s="100">
        <v>241</v>
      </c>
      <c r="N34" s="100">
        <v>245</v>
      </c>
      <c r="O34" s="100"/>
      <c r="P34" s="100"/>
      <c r="Q34" s="100">
        <v>178</v>
      </c>
      <c r="R34" s="106"/>
      <c r="S34" s="100">
        <v>299</v>
      </c>
      <c r="T34" s="107">
        <v>212</v>
      </c>
      <c r="U34" s="100">
        <v>139</v>
      </c>
      <c r="V34" s="100">
        <v>195</v>
      </c>
      <c r="W34" s="100"/>
      <c r="X34" s="100">
        <v>262</v>
      </c>
      <c r="Y34" s="100"/>
      <c r="Z34" s="100">
        <v>259</v>
      </c>
      <c r="AA34" s="100"/>
      <c r="AB34" s="126">
        <f t="shared" si="5"/>
        <v>17</v>
      </c>
      <c r="AC34" s="68" t="str">
        <f t="shared" si="6"/>
        <v>-</v>
      </c>
      <c r="AD34" s="68" t="str">
        <f t="shared" si="7"/>
        <v>-</v>
      </c>
      <c r="AE34" s="68" t="str">
        <f t="shared" si="8"/>
        <v>-</v>
      </c>
      <c r="AF34" s="32">
        <v>31</v>
      </c>
      <c r="AG34" s="32">
        <f t="shared" si="34"/>
        <v>30</v>
      </c>
      <c r="AH34" s="32">
        <f t="shared" si="9"/>
        <v>30</v>
      </c>
      <c r="AI34" s="17">
        <v>30</v>
      </c>
      <c r="AL34" s="10">
        <f t="shared" si="10"/>
        <v>0</v>
      </c>
      <c r="AM34" s="10">
        <f t="shared" si="11"/>
        <v>1</v>
      </c>
      <c r="AN34" s="10">
        <f t="shared" si="12"/>
        <v>2</v>
      </c>
      <c r="AO34" s="10">
        <f t="shared" si="13"/>
        <v>3</v>
      </c>
      <c r="AP34" s="10">
        <f t="shared" si="14"/>
        <v>3</v>
      </c>
      <c r="AQ34" s="10">
        <f t="shared" si="15"/>
        <v>3</v>
      </c>
      <c r="AR34" s="10">
        <f t="shared" si="16"/>
        <v>2</v>
      </c>
      <c r="AS34" s="10">
        <f t="shared" si="17"/>
        <v>1</v>
      </c>
      <c r="AT34" s="10">
        <f t="shared" si="18"/>
        <v>2</v>
      </c>
      <c r="AU34" s="10">
        <f t="shared" si="19"/>
        <v>2</v>
      </c>
      <c r="AV34" s="10">
        <f t="shared" si="20"/>
        <v>2</v>
      </c>
      <c r="AW34" s="10">
        <f t="shared" si="21"/>
        <v>3</v>
      </c>
      <c r="AX34" s="10">
        <f t="shared" si="22"/>
        <v>3</v>
      </c>
      <c r="AY34" s="10">
        <f t="shared" si="23"/>
        <v>3</v>
      </c>
      <c r="AZ34" s="10">
        <f t="shared" si="24"/>
        <v>1</v>
      </c>
      <c r="BA34" s="10">
        <f t="shared" si="25"/>
        <v>2</v>
      </c>
      <c r="BB34" s="10">
        <f t="shared" si="26"/>
        <v>2</v>
      </c>
      <c r="BC34" s="10">
        <f t="shared" si="27"/>
        <v>2</v>
      </c>
      <c r="BD34" s="10">
        <f t="shared" si="28"/>
        <v>2</v>
      </c>
      <c r="BF34" s="10">
        <f t="shared" si="29"/>
        <v>2</v>
      </c>
      <c r="BI34" s="10">
        <f t="shared" si="42"/>
        <v>299</v>
      </c>
      <c r="BJ34" s="10">
        <f t="shared" si="43"/>
        <v>262</v>
      </c>
      <c r="BK34" s="10">
        <f t="shared" si="44"/>
        <v>259</v>
      </c>
      <c r="BL34" s="10">
        <f t="shared" si="45"/>
        <v>245</v>
      </c>
      <c r="BM34" s="10">
        <f t="shared" si="46"/>
        <v>241</v>
      </c>
      <c r="BN34" s="10">
        <f t="shared" si="47"/>
        <v>237</v>
      </c>
      <c r="BO34" s="10">
        <f t="shared" si="48"/>
        <v>223</v>
      </c>
      <c r="BP34" s="10">
        <f t="shared" si="49"/>
        <v>212</v>
      </c>
      <c r="BQ34" s="10">
        <f t="shared" si="50"/>
        <v>195</v>
      </c>
      <c r="BR34" s="10">
        <f t="shared" si="51"/>
        <v>178</v>
      </c>
      <c r="BS34" s="10">
        <f t="shared" si="52"/>
        <v>139</v>
      </c>
      <c r="BT34" s="10" t="str">
        <f t="shared" si="53"/>
        <v/>
      </c>
      <c r="BU34" s="10" t="str">
        <f t="shared" si="54"/>
        <v/>
      </c>
      <c r="BV34" s="10" t="str">
        <f t="shared" si="35"/>
        <v/>
      </c>
      <c r="BW34" s="10" t="str">
        <f t="shared" si="36"/>
        <v/>
      </c>
      <c r="BX34" s="10" t="str">
        <f t="shared" si="37"/>
        <v/>
      </c>
      <c r="BY34" s="10" t="str">
        <f t="shared" si="38"/>
        <v>-</v>
      </c>
      <c r="BZ34" s="10" t="str">
        <f t="shared" si="39"/>
        <v>-</v>
      </c>
      <c r="CA34" s="10" t="str">
        <f t="shared" si="40"/>
        <v>-</v>
      </c>
      <c r="CB34" s="31">
        <f t="shared" si="41"/>
        <v>4</v>
      </c>
      <c r="CD34">
        <f t="shared" si="30"/>
        <v>2490</v>
      </c>
      <c r="EO34" s="10">
        <v>30</v>
      </c>
      <c r="EQ34" s="10">
        <f t="shared" si="31"/>
        <v>30</v>
      </c>
      <c r="ER34" s="10" t="str">
        <f t="shared" si="32"/>
        <v>(31)</v>
      </c>
    </row>
    <row r="35" spans="1:148" ht="15.75" x14ac:dyDescent="0.25">
      <c r="A35" s="7" t="str">
        <f t="shared" si="33"/>
        <v>31 (29)</v>
      </c>
      <c r="B35" s="92" t="s">
        <v>193</v>
      </c>
      <c r="C35" s="62" t="s">
        <v>89</v>
      </c>
      <c r="D35" s="20">
        <f t="shared" si="2"/>
        <v>2474</v>
      </c>
      <c r="E35" s="18"/>
      <c r="F35" s="14">
        <f t="shared" si="3"/>
        <v>12</v>
      </c>
      <c r="G35" s="19">
        <f t="shared" si="4"/>
        <v>103.08333333333333</v>
      </c>
      <c r="H35" s="18"/>
      <c r="I35" s="14"/>
      <c r="J35" s="14">
        <v>125</v>
      </c>
      <c r="K35" s="14">
        <v>218</v>
      </c>
      <c r="L35" s="14">
        <v>244</v>
      </c>
      <c r="M35" s="14"/>
      <c r="N35" s="14">
        <v>267</v>
      </c>
      <c r="O35" s="14"/>
      <c r="P35" s="14"/>
      <c r="Q35" s="14">
        <v>208</v>
      </c>
      <c r="R35" s="50">
        <v>277</v>
      </c>
      <c r="S35" s="29">
        <v>205</v>
      </c>
      <c r="T35" s="51"/>
      <c r="U35" s="14">
        <v>162</v>
      </c>
      <c r="V35" s="64">
        <v>124</v>
      </c>
      <c r="W35" s="64"/>
      <c r="X35" s="14"/>
      <c r="Y35" s="14">
        <v>220</v>
      </c>
      <c r="Z35" s="14">
        <v>209</v>
      </c>
      <c r="AA35" s="14">
        <v>215</v>
      </c>
      <c r="AB35" s="24">
        <f t="shared" si="5"/>
        <v>17</v>
      </c>
      <c r="AC35" s="68" t="str">
        <f t="shared" si="6"/>
        <v>-</v>
      </c>
      <c r="AD35" s="68" t="str">
        <f t="shared" si="7"/>
        <v>-</v>
      </c>
      <c r="AE35" s="68" t="str">
        <f t="shared" si="8"/>
        <v>-</v>
      </c>
      <c r="AF35" s="32">
        <v>29</v>
      </c>
      <c r="AG35" s="32">
        <f t="shared" si="34"/>
        <v>31</v>
      </c>
      <c r="AH35" s="32">
        <f t="shared" si="9"/>
        <v>31</v>
      </c>
      <c r="AI35" s="17">
        <v>31</v>
      </c>
      <c r="AL35" s="10">
        <f t="shared" si="10"/>
        <v>0</v>
      </c>
      <c r="AM35" s="10">
        <f t="shared" si="11"/>
        <v>2</v>
      </c>
      <c r="AN35" s="10">
        <f t="shared" si="12"/>
        <v>3</v>
      </c>
      <c r="AO35" s="10">
        <f t="shared" si="13"/>
        <v>3</v>
      </c>
      <c r="AP35" s="10">
        <f t="shared" si="14"/>
        <v>2</v>
      </c>
      <c r="AQ35" s="10">
        <f t="shared" si="15"/>
        <v>2</v>
      </c>
      <c r="AR35" s="10">
        <f t="shared" si="16"/>
        <v>2</v>
      </c>
      <c r="AS35" s="10">
        <f t="shared" si="17"/>
        <v>1</v>
      </c>
      <c r="AT35" s="10">
        <f t="shared" si="18"/>
        <v>2</v>
      </c>
      <c r="AU35" s="10">
        <f t="shared" si="19"/>
        <v>3</v>
      </c>
      <c r="AV35" s="10">
        <f t="shared" si="20"/>
        <v>3</v>
      </c>
      <c r="AW35" s="10">
        <f t="shared" si="21"/>
        <v>2</v>
      </c>
      <c r="AX35" s="10">
        <f t="shared" si="22"/>
        <v>2</v>
      </c>
      <c r="AY35" s="10">
        <f t="shared" si="23"/>
        <v>3</v>
      </c>
      <c r="AZ35" s="10">
        <f t="shared" si="24"/>
        <v>1</v>
      </c>
      <c r="BA35" s="10">
        <f t="shared" si="25"/>
        <v>1</v>
      </c>
      <c r="BB35" s="10">
        <f t="shared" si="26"/>
        <v>2</v>
      </c>
      <c r="BC35" s="10">
        <f t="shared" si="27"/>
        <v>3</v>
      </c>
      <c r="BD35" s="10">
        <f t="shared" si="28"/>
        <v>3</v>
      </c>
      <c r="BF35" s="10">
        <f t="shared" si="29"/>
        <v>2</v>
      </c>
      <c r="BI35" s="10">
        <f t="shared" si="42"/>
        <v>277</v>
      </c>
      <c r="BJ35" s="10">
        <f t="shared" si="43"/>
        <v>267</v>
      </c>
      <c r="BK35" s="10">
        <f t="shared" si="44"/>
        <v>244</v>
      </c>
      <c r="BL35" s="10">
        <f t="shared" si="45"/>
        <v>220</v>
      </c>
      <c r="BM35" s="10">
        <f t="shared" si="46"/>
        <v>218</v>
      </c>
      <c r="BN35" s="10">
        <f t="shared" si="47"/>
        <v>215</v>
      </c>
      <c r="BO35" s="10">
        <f t="shared" si="48"/>
        <v>209</v>
      </c>
      <c r="BP35" s="10">
        <f t="shared" si="49"/>
        <v>208</v>
      </c>
      <c r="BQ35" s="10">
        <f t="shared" si="50"/>
        <v>205</v>
      </c>
      <c r="BR35" s="10">
        <f t="shared" si="51"/>
        <v>162</v>
      </c>
      <c r="BS35" s="10">
        <f t="shared" si="52"/>
        <v>125</v>
      </c>
      <c r="BT35" s="10">
        <f t="shared" si="53"/>
        <v>124</v>
      </c>
      <c r="BU35" s="10" t="str">
        <f t="shared" si="54"/>
        <v/>
      </c>
      <c r="BV35" s="10" t="str">
        <f t="shared" si="35"/>
        <v/>
      </c>
      <c r="BW35" s="10" t="str">
        <f t="shared" si="36"/>
        <v/>
      </c>
      <c r="BX35" s="10" t="str">
        <f t="shared" si="37"/>
        <v/>
      </c>
      <c r="BY35" s="10" t="str">
        <f t="shared" si="38"/>
        <v>-</v>
      </c>
      <c r="BZ35" s="10" t="str">
        <f t="shared" si="39"/>
        <v>-</v>
      </c>
      <c r="CA35" s="10" t="str">
        <f t="shared" si="40"/>
        <v>-</v>
      </c>
      <c r="CB35" s="31">
        <f t="shared" si="41"/>
        <v>3</v>
      </c>
      <c r="CD35">
        <f t="shared" si="30"/>
        <v>2474</v>
      </c>
      <c r="EO35" s="10">
        <v>31</v>
      </c>
      <c r="EQ35" s="10">
        <f t="shared" si="31"/>
        <v>31</v>
      </c>
      <c r="ER35" s="10" t="str">
        <f t="shared" si="32"/>
        <v>(29)</v>
      </c>
    </row>
    <row r="36" spans="1:148" ht="15.75" x14ac:dyDescent="0.25">
      <c r="A36" s="7" t="str">
        <f t="shared" si="33"/>
        <v>32 (36)</v>
      </c>
      <c r="B36" s="8" t="s">
        <v>109</v>
      </c>
      <c r="C36" s="9" t="s">
        <v>88</v>
      </c>
      <c r="D36" s="20">
        <f t="shared" si="2"/>
        <v>2450</v>
      </c>
      <c r="E36" s="18"/>
      <c r="F36" s="14">
        <f t="shared" si="3"/>
        <v>10</v>
      </c>
      <c r="G36" s="19">
        <f t="shared" si="4"/>
        <v>122.5</v>
      </c>
      <c r="H36" s="18"/>
      <c r="I36" s="61"/>
      <c r="J36" s="61">
        <v>224</v>
      </c>
      <c r="K36" s="61">
        <v>244</v>
      </c>
      <c r="L36" s="61">
        <v>367</v>
      </c>
      <c r="M36" s="61"/>
      <c r="N36" s="61">
        <v>291</v>
      </c>
      <c r="O36" s="61"/>
      <c r="P36" s="61"/>
      <c r="Q36" s="61">
        <v>170</v>
      </c>
      <c r="R36" s="97">
        <v>262</v>
      </c>
      <c r="S36" s="61"/>
      <c r="T36" s="94"/>
      <c r="U36" s="61">
        <v>211</v>
      </c>
      <c r="V36" s="113">
        <v>270</v>
      </c>
      <c r="W36" s="61"/>
      <c r="X36" s="61"/>
      <c r="Y36" s="61">
        <v>252</v>
      </c>
      <c r="Z36" s="61"/>
      <c r="AA36" s="61">
        <v>159</v>
      </c>
      <c r="AB36" s="105">
        <f t="shared" si="5"/>
        <v>17</v>
      </c>
      <c r="AC36" s="68" t="str">
        <f t="shared" si="6"/>
        <v>-</v>
      </c>
      <c r="AD36" s="68" t="str">
        <f t="shared" si="7"/>
        <v>-</v>
      </c>
      <c r="AE36" s="68" t="str">
        <f t="shared" si="8"/>
        <v>-</v>
      </c>
      <c r="AF36" s="32">
        <v>36</v>
      </c>
      <c r="AG36" s="32">
        <f t="shared" si="34"/>
        <v>32</v>
      </c>
      <c r="AH36" s="32">
        <f t="shared" si="9"/>
        <v>32</v>
      </c>
      <c r="AI36" s="17">
        <v>32</v>
      </c>
      <c r="AL36" s="10">
        <f t="shared" si="10"/>
        <v>0</v>
      </c>
      <c r="AM36" s="10">
        <f t="shared" si="11"/>
        <v>2</v>
      </c>
      <c r="AN36" s="10">
        <f t="shared" si="12"/>
        <v>3</v>
      </c>
      <c r="AO36" s="10">
        <f t="shared" si="13"/>
        <v>3</v>
      </c>
      <c r="AP36" s="10">
        <f t="shared" si="14"/>
        <v>2</v>
      </c>
      <c r="AQ36" s="10">
        <f t="shared" si="15"/>
        <v>2</v>
      </c>
      <c r="AR36" s="10">
        <f t="shared" si="16"/>
        <v>2</v>
      </c>
      <c r="AS36" s="10">
        <f t="shared" si="17"/>
        <v>1</v>
      </c>
      <c r="AT36" s="10">
        <f t="shared" si="18"/>
        <v>2</v>
      </c>
      <c r="AU36" s="10">
        <f t="shared" si="19"/>
        <v>3</v>
      </c>
      <c r="AV36" s="10">
        <f t="shared" si="20"/>
        <v>2</v>
      </c>
      <c r="AW36" s="10">
        <f t="shared" si="21"/>
        <v>1</v>
      </c>
      <c r="AX36" s="10">
        <f t="shared" si="22"/>
        <v>2</v>
      </c>
      <c r="AY36" s="10">
        <f t="shared" si="23"/>
        <v>3</v>
      </c>
      <c r="AZ36" s="10">
        <f t="shared" si="24"/>
        <v>1</v>
      </c>
      <c r="BA36" s="10">
        <f t="shared" si="25"/>
        <v>1</v>
      </c>
      <c r="BB36" s="10">
        <f t="shared" si="26"/>
        <v>2</v>
      </c>
      <c r="BC36" s="10">
        <f t="shared" si="27"/>
        <v>2</v>
      </c>
      <c r="BD36" s="10">
        <f t="shared" si="28"/>
        <v>2</v>
      </c>
      <c r="BF36" s="10">
        <f t="shared" si="29"/>
        <v>2</v>
      </c>
      <c r="BI36" s="10">
        <f t="shared" si="42"/>
        <v>367</v>
      </c>
      <c r="BJ36" s="10">
        <f t="shared" si="43"/>
        <v>291</v>
      </c>
      <c r="BK36" s="10">
        <f t="shared" si="44"/>
        <v>270</v>
      </c>
      <c r="BL36" s="10">
        <f t="shared" si="45"/>
        <v>262</v>
      </c>
      <c r="BM36" s="10">
        <f t="shared" si="46"/>
        <v>252</v>
      </c>
      <c r="BN36" s="10">
        <f t="shared" si="47"/>
        <v>244</v>
      </c>
      <c r="BO36" s="10">
        <f t="shared" si="48"/>
        <v>224</v>
      </c>
      <c r="BP36" s="10">
        <f t="shared" si="49"/>
        <v>211</v>
      </c>
      <c r="BQ36" s="10">
        <f t="shared" si="50"/>
        <v>170</v>
      </c>
      <c r="BR36" s="10">
        <f t="shared" si="51"/>
        <v>159</v>
      </c>
      <c r="BS36" s="10" t="str">
        <f t="shared" si="52"/>
        <v/>
      </c>
      <c r="BT36" s="10" t="str">
        <f t="shared" si="53"/>
        <v/>
      </c>
      <c r="BU36" s="10" t="str">
        <f t="shared" si="54"/>
        <v/>
      </c>
      <c r="BV36" s="10" t="str">
        <f t="shared" si="35"/>
        <v/>
      </c>
      <c r="BW36" s="10" t="str">
        <f t="shared" si="36"/>
        <v/>
      </c>
      <c r="BX36" s="10" t="str">
        <f t="shared" si="37"/>
        <v/>
      </c>
      <c r="BY36" s="10" t="str">
        <f t="shared" si="38"/>
        <v>-</v>
      </c>
      <c r="BZ36" s="10" t="str">
        <f t="shared" si="39"/>
        <v>-</v>
      </c>
      <c r="CA36" s="10" t="str">
        <f t="shared" si="40"/>
        <v>-</v>
      </c>
      <c r="CB36" s="31">
        <f t="shared" si="41"/>
        <v>5</v>
      </c>
      <c r="CD36">
        <f t="shared" si="30"/>
        <v>2450</v>
      </c>
      <c r="EO36" s="10">
        <v>32</v>
      </c>
      <c r="EQ36" s="10">
        <f t="shared" si="31"/>
        <v>32</v>
      </c>
      <c r="ER36" s="10" t="str">
        <f t="shared" si="32"/>
        <v>(36)</v>
      </c>
    </row>
    <row r="37" spans="1:148" ht="15.75" x14ac:dyDescent="0.25">
      <c r="A37" s="7" t="str">
        <f t="shared" si="33"/>
        <v>33 (27)</v>
      </c>
      <c r="B37" s="8" t="s">
        <v>114</v>
      </c>
      <c r="C37" s="9" t="s">
        <v>143</v>
      </c>
      <c r="D37" s="20">
        <f t="shared" si="2"/>
        <v>2439</v>
      </c>
      <c r="E37" s="18"/>
      <c r="F37" s="14">
        <f t="shared" si="3"/>
        <v>15</v>
      </c>
      <c r="G37" s="19">
        <f t="shared" si="4"/>
        <v>90.7</v>
      </c>
      <c r="H37" s="18"/>
      <c r="I37" s="61"/>
      <c r="J37" s="61">
        <v>159</v>
      </c>
      <c r="K37" s="61">
        <v>170</v>
      </c>
      <c r="L37" s="91">
        <v>158</v>
      </c>
      <c r="M37" s="61">
        <v>224</v>
      </c>
      <c r="N37" s="61">
        <v>176</v>
      </c>
      <c r="O37" s="61">
        <v>173</v>
      </c>
      <c r="P37" s="61">
        <v>163</v>
      </c>
      <c r="Q37" s="61">
        <v>185</v>
      </c>
      <c r="R37" s="97"/>
      <c r="S37" s="61">
        <v>181</v>
      </c>
      <c r="T37" s="94">
        <v>193</v>
      </c>
      <c r="U37" s="100">
        <v>247</v>
      </c>
      <c r="V37" s="61">
        <v>162</v>
      </c>
      <c r="W37" s="61"/>
      <c r="X37" s="61">
        <v>211</v>
      </c>
      <c r="Y37" s="61"/>
      <c r="Z37" s="61">
        <v>195</v>
      </c>
      <c r="AA37" s="91">
        <v>124</v>
      </c>
      <c r="AB37" s="105">
        <f t="shared" si="5"/>
        <v>17</v>
      </c>
      <c r="AC37" s="68">
        <f t="shared" si="6"/>
        <v>158</v>
      </c>
      <c r="AD37" s="68">
        <f t="shared" si="7"/>
        <v>124</v>
      </c>
      <c r="AE37" s="68" t="str">
        <f t="shared" si="8"/>
        <v>-</v>
      </c>
      <c r="AF37" s="32">
        <v>27</v>
      </c>
      <c r="AG37" s="32">
        <f t="shared" si="34"/>
        <v>33</v>
      </c>
      <c r="AH37" s="32">
        <f t="shared" si="9"/>
        <v>33</v>
      </c>
      <c r="AI37" s="17">
        <v>33</v>
      </c>
      <c r="AL37" s="10">
        <f t="shared" ref="AL37:AL68" si="55">COUNT($I$3,I37,H37)</f>
        <v>0</v>
      </c>
      <c r="AM37" s="10">
        <f t="shared" ref="AM37:AM68" si="56">COUNT($J$3,J37,I37)</f>
        <v>2</v>
      </c>
      <c r="AN37" s="10">
        <f t="shared" ref="AN37:AN68" si="57">COUNT($K$3,K37,J37)</f>
        <v>3</v>
      </c>
      <c r="AO37" s="10">
        <f t="shared" ref="AO37:AO68" si="58">COUNT($L$3,L37,K37)</f>
        <v>3</v>
      </c>
      <c r="AP37" s="10">
        <f t="shared" ref="AP37:AP68" si="59">COUNT($M$3,M37,L37)</f>
        <v>3</v>
      </c>
      <c r="AQ37" s="10">
        <f t="shared" ref="AQ37:AQ68" si="60">COUNT($N$3,N37,M37)</f>
        <v>3</v>
      </c>
      <c r="AR37" s="10">
        <f t="shared" ref="AR37:AR68" si="61">COUNT($O$3,O37,N37)</f>
        <v>3</v>
      </c>
      <c r="AS37" s="10">
        <f t="shared" ref="AS37:AS68" si="62">COUNT($P$3,P37,O37)</f>
        <v>3</v>
      </c>
      <c r="AT37" s="10">
        <f t="shared" ref="AT37:AT68" si="63">COUNT($Q$3,Q37,P37)</f>
        <v>3</v>
      </c>
      <c r="AU37" s="10">
        <f t="shared" ref="AU37:AU68" si="64">COUNT($R$3,R37,Q37)</f>
        <v>2</v>
      </c>
      <c r="AV37" s="10">
        <f t="shared" ref="AV37:AV68" si="65">COUNT($S$3,S37,R37)</f>
        <v>2</v>
      </c>
      <c r="AW37" s="10">
        <f t="shared" ref="AW37:AW68" si="66">COUNT($T$3,T37,S37)</f>
        <v>3</v>
      </c>
      <c r="AX37" s="10">
        <f t="shared" ref="AX37:AX68" si="67">COUNT($U$3,U37,T37)</f>
        <v>3</v>
      </c>
      <c r="AY37" s="10">
        <f t="shared" ref="AY37:AY68" si="68">COUNT($V$3,V37,U37)</f>
        <v>3</v>
      </c>
      <c r="AZ37" s="10">
        <f t="shared" ref="AZ37:AZ68" si="69">COUNT($W$3,W37,V37)</f>
        <v>1</v>
      </c>
      <c r="BA37" s="10">
        <f t="shared" ref="BA37:BA68" si="70">COUNT($X$3,X37,W37)</f>
        <v>2</v>
      </c>
      <c r="BB37" s="10">
        <f t="shared" ref="BB37:BB68" si="71">COUNT($Y$3,Y37,X37)</f>
        <v>2</v>
      </c>
      <c r="BC37" s="10">
        <f t="shared" ref="BC37:BC68" si="72">COUNT($Z$3,Z37,Y37)</f>
        <v>2</v>
      </c>
      <c r="BD37" s="10">
        <f t="shared" ref="BD37:BD68" si="73">COUNT($AA$3,AA37,Z37)</f>
        <v>3</v>
      </c>
      <c r="BF37" s="10">
        <f t="shared" ref="BF37:BF68" si="74">IF(H37="x",1,2)</f>
        <v>2</v>
      </c>
      <c r="BI37" s="10">
        <f t="shared" si="42"/>
        <v>247</v>
      </c>
      <c r="BJ37" s="10">
        <f t="shared" si="43"/>
        <v>224</v>
      </c>
      <c r="BK37" s="10">
        <f t="shared" si="44"/>
        <v>211</v>
      </c>
      <c r="BL37" s="10">
        <f t="shared" si="45"/>
        <v>195</v>
      </c>
      <c r="BM37" s="10">
        <f t="shared" si="46"/>
        <v>193</v>
      </c>
      <c r="BN37" s="10">
        <f t="shared" si="47"/>
        <v>185</v>
      </c>
      <c r="BO37" s="10">
        <f t="shared" si="48"/>
        <v>181</v>
      </c>
      <c r="BP37" s="10">
        <f t="shared" si="49"/>
        <v>176</v>
      </c>
      <c r="BQ37" s="10">
        <f t="shared" si="50"/>
        <v>173</v>
      </c>
      <c r="BR37" s="10">
        <f t="shared" si="51"/>
        <v>170</v>
      </c>
      <c r="BS37" s="10">
        <f t="shared" si="52"/>
        <v>163</v>
      </c>
      <c r="BT37" s="10">
        <f t="shared" si="53"/>
        <v>162</v>
      </c>
      <c r="BU37" s="10">
        <f t="shared" si="54"/>
        <v>159</v>
      </c>
      <c r="BV37" s="10">
        <f t="shared" si="35"/>
        <v>158</v>
      </c>
      <c r="BW37" s="10">
        <f t="shared" si="36"/>
        <v>124</v>
      </c>
      <c r="BX37" s="10" t="str">
        <f t="shared" si="37"/>
        <v/>
      </c>
      <c r="BY37" s="10">
        <f t="shared" si="38"/>
        <v>158</v>
      </c>
      <c r="BZ37" s="10">
        <f t="shared" si="39"/>
        <v>124</v>
      </c>
      <c r="CA37" s="10" t="str">
        <f t="shared" si="40"/>
        <v>-</v>
      </c>
      <c r="CB37" s="31">
        <f t="shared" si="41"/>
        <v>0</v>
      </c>
      <c r="CD37">
        <f t="shared" si="30"/>
        <v>2721</v>
      </c>
      <c r="EO37" s="10">
        <v>33</v>
      </c>
      <c r="EQ37" s="10">
        <f t="shared" ref="EQ37:EQ68" si="75">IF(BF37&gt;=1,AG37,"")</f>
        <v>33</v>
      </c>
      <c r="ER37" s="10" t="str">
        <f t="shared" si="32"/>
        <v>(27)</v>
      </c>
    </row>
    <row r="38" spans="1:148" ht="15.75" x14ac:dyDescent="0.25">
      <c r="A38" s="7" t="str">
        <f t="shared" si="33"/>
        <v>34 (30)</v>
      </c>
      <c r="B38" s="8" t="s">
        <v>151</v>
      </c>
      <c r="C38" s="9" t="s">
        <v>65</v>
      </c>
      <c r="D38" s="20">
        <f t="shared" si="2"/>
        <v>2412</v>
      </c>
      <c r="E38" s="18"/>
      <c r="F38" s="14">
        <f t="shared" si="3"/>
        <v>13</v>
      </c>
      <c r="G38" s="19">
        <f t="shared" si="4"/>
        <v>92.769230769230774</v>
      </c>
      <c r="H38" s="18"/>
      <c r="I38" s="61"/>
      <c r="J38" s="61">
        <v>214</v>
      </c>
      <c r="K38" s="61">
        <v>192</v>
      </c>
      <c r="L38" s="61">
        <v>191</v>
      </c>
      <c r="M38" s="61">
        <v>217</v>
      </c>
      <c r="N38" s="61">
        <v>143</v>
      </c>
      <c r="O38" s="61"/>
      <c r="P38" s="61"/>
      <c r="Q38" s="61">
        <v>149</v>
      </c>
      <c r="R38" s="97"/>
      <c r="S38" s="61">
        <v>195</v>
      </c>
      <c r="T38" s="94">
        <v>171</v>
      </c>
      <c r="U38" s="61">
        <v>164</v>
      </c>
      <c r="V38" s="61">
        <v>214</v>
      </c>
      <c r="W38" s="61"/>
      <c r="X38" s="61">
        <v>201</v>
      </c>
      <c r="Y38" s="61"/>
      <c r="Z38" s="61">
        <v>212</v>
      </c>
      <c r="AA38" s="61">
        <v>149</v>
      </c>
      <c r="AB38" s="105">
        <f t="shared" si="5"/>
        <v>17</v>
      </c>
      <c r="AC38" s="68" t="str">
        <f t="shared" si="6"/>
        <v>-</v>
      </c>
      <c r="AD38" s="68" t="str">
        <f t="shared" si="7"/>
        <v>-</v>
      </c>
      <c r="AE38" s="68" t="str">
        <f t="shared" si="8"/>
        <v>-</v>
      </c>
      <c r="AF38" s="32">
        <v>30</v>
      </c>
      <c r="AG38" s="32">
        <f t="shared" ref="AG38:AG69" si="76">IF(D38&lt;D37,AI38,AG37)</f>
        <v>34</v>
      </c>
      <c r="AH38" s="32">
        <f t="shared" si="9"/>
        <v>34</v>
      </c>
      <c r="AI38" s="17">
        <v>34</v>
      </c>
      <c r="AL38" s="10">
        <f t="shared" si="55"/>
        <v>0</v>
      </c>
      <c r="AM38" s="10">
        <f t="shared" si="56"/>
        <v>2</v>
      </c>
      <c r="AN38" s="10">
        <f t="shared" si="57"/>
        <v>3</v>
      </c>
      <c r="AO38" s="10">
        <f t="shared" si="58"/>
        <v>3</v>
      </c>
      <c r="AP38" s="10">
        <f t="shared" si="59"/>
        <v>3</v>
      </c>
      <c r="AQ38" s="10">
        <f t="shared" si="60"/>
        <v>3</v>
      </c>
      <c r="AR38" s="10">
        <f t="shared" si="61"/>
        <v>2</v>
      </c>
      <c r="AS38" s="10">
        <f t="shared" si="62"/>
        <v>1</v>
      </c>
      <c r="AT38" s="10">
        <f t="shared" si="63"/>
        <v>2</v>
      </c>
      <c r="AU38" s="10">
        <f t="shared" si="64"/>
        <v>2</v>
      </c>
      <c r="AV38" s="10">
        <f t="shared" si="65"/>
        <v>2</v>
      </c>
      <c r="AW38" s="10">
        <f t="shared" si="66"/>
        <v>3</v>
      </c>
      <c r="AX38" s="10">
        <f t="shared" si="67"/>
        <v>3</v>
      </c>
      <c r="AY38" s="10">
        <f t="shared" si="68"/>
        <v>3</v>
      </c>
      <c r="AZ38" s="10">
        <f t="shared" si="69"/>
        <v>1</v>
      </c>
      <c r="BA38" s="10">
        <f t="shared" si="70"/>
        <v>2</v>
      </c>
      <c r="BB38" s="10">
        <f t="shared" si="71"/>
        <v>2</v>
      </c>
      <c r="BC38" s="10">
        <f t="shared" si="72"/>
        <v>2</v>
      </c>
      <c r="BD38" s="10">
        <f t="shared" si="73"/>
        <v>3</v>
      </c>
      <c r="BF38" s="10">
        <f t="shared" si="74"/>
        <v>2</v>
      </c>
      <c r="BI38" s="10">
        <f t="shared" si="42"/>
        <v>217</v>
      </c>
      <c r="BJ38" s="10">
        <f t="shared" si="43"/>
        <v>214</v>
      </c>
      <c r="BK38" s="10">
        <f t="shared" si="44"/>
        <v>214</v>
      </c>
      <c r="BL38" s="10">
        <f t="shared" si="45"/>
        <v>212</v>
      </c>
      <c r="BM38" s="10">
        <f t="shared" si="46"/>
        <v>201</v>
      </c>
      <c r="BN38" s="10">
        <f t="shared" si="47"/>
        <v>195</v>
      </c>
      <c r="BO38" s="10">
        <f t="shared" si="48"/>
        <v>192</v>
      </c>
      <c r="BP38" s="10">
        <f t="shared" si="49"/>
        <v>191</v>
      </c>
      <c r="BQ38" s="10">
        <f t="shared" si="50"/>
        <v>171</v>
      </c>
      <c r="BR38" s="10">
        <f t="shared" si="51"/>
        <v>164</v>
      </c>
      <c r="BS38" s="10">
        <f t="shared" si="52"/>
        <v>149</v>
      </c>
      <c r="BT38" s="10">
        <f t="shared" si="53"/>
        <v>149</v>
      </c>
      <c r="BU38" s="10">
        <f t="shared" si="54"/>
        <v>143</v>
      </c>
      <c r="BV38" s="10" t="str">
        <f t="shared" si="35"/>
        <v/>
      </c>
      <c r="BW38" s="10" t="str">
        <f t="shared" si="36"/>
        <v/>
      </c>
      <c r="BX38" s="10" t="str">
        <f t="shared" si="37"/>
        <v/>
      </c>
      <c r="BY38" s="10" t="str">
        <f t="shared" si="38"/>
        <v>-</v>
      </c>
      <c r="BZ38" s="10" t="str">
        <f t="shared" si="39"/>
        <v>-</v>
      </c>
      <c r="CA38" s="10" t="str">
        <f t="shared" si="40"/>
        <v>-</v>
      </c>
      <c r="CB38" s="31">
        <f t="shared" si="41"/>
        <v>2</v>
      </c>
      <c r="CD38">
        <f t="shared" si="30"/>
        <v>2412</v>
      </c>
      <c r="EO38" s="10">
        <v>34</v>
      </c>
      <c r="EQ38" s="10">
        <f t="shared" si="75"/>
        <v>34</v>
      </c>
      <c r="ER38" s="10" t="str">
        <f t="shared" si="32"/>
        <v>(30)</v>
      </c>
    </row>
    <row r="39" spans="1:148" ht="15.75" x14ac:dyDescent="0.25">
      <c r="A39" s="7" t="str">
        <f t="shared" si="33"/>
        <v>35 (26)</v>
      </c>
      <c r="B39" s="8" t="s">
        <v>78</v>
      </c>
      <c r="C39" s="9" t="s">
        <v>88</v>
      </c>
      <c r="D39" s="20">
        <f t="shared" si="2"/>
        <v>2353</v>
      </c>
      <c r="E39" s="18"/>
      <c r="F39" s="14">
        <f t="shared" si="3"/>
        <v>10</v>
      </c>
      <c r="G39" s="19">
        <f t="shared" si="4"/>
        <v>117.65</v>
      </c>
      <c r="H39" s="18"/>
      <c r="I39" s="61"/>
      <c r="J39" s="100">
        <v>301</v>
      </c>
      <c r="K39" s="100">
        <v>232</v>
      </c>
      <c r="L39" s="100">
        <v>294</v>
      </c>
      <c r="M39" s="100"/>
      <c r="N39" s="100"/>
      <c r="O39" s="100"/>
      <c r="P39" s="100"/>
      <c r="Q39" s="100"/>
      <c r="R39" s="106">
        <v>351</v>
      </c>
      <c r="S39" s="100">
        <v>235</v>
      </c>
      <c r="T39" s="107">
        <v>225</v>
      </c>
      <c r="U39" s="100">
        <v>129</v>
      </c>
      <c r="V39" s="100">
        <v>236</v>
      </c>
      <c r="W39" s="100"/>
      <c r="X39" s="100"/>
      <c r="Y39" s="100">
        <v>221</v>
      </c>
      <c r="Z39" s="100"/>
      <c r="AA39" s="100">
        <v>129</v>
      </c>
      <c r="AB39" s="126">
        <f t="shared" si="5"/>
        <v>17</v>
      </c>
      <c r="AC39" s="68" t="str">
        <f t="shared" si="6"/>
        <v>-</v>
      </c>
      <c r="AD39" s="68" t="str">
        <f t="shared" si="7"/>
        <v>-</v>
      </c>
      <c r="AE39" s="68" t="str">
        <f t="shared" si="8"/>
        <v>-</v>
      </c>
      <c r="AF39" s="32">
        <v>26</v>
      </c>
      <c r="AG39" s="32">
        <f t="shared" si="76"/>
        <v>35</v>
      </c>
      <c r="AH39" s="32">
        <f t="shared" si="9"/>
        <v>35</v>
      </c>
      <c r="AI39" s="17">
        <v>35</v>
      </c>
      <c r="AL39" s="10">
        <f t="shared" si="55"/>
        <v>0</v>
      </c>
      <c r="AM39" s="10">
        <f t="shared" si="56"/>
        <v>2</v>
      </c>
      <c r="AN39" s="10">
        <f t="shared" si="57"/>
        <v>3</v>
      </c>
      <c r="AO39" s="10">
        <f t="shared" si="58"/>
        <v>3</v>
      </c>
      <c r="AP39" s="10">
        <f t="shared" si="59"/>
        <v>2</v>
      </c>
      <c r="AQ39" s="10">
        <f t="shared" si="60"/>
        <v>1</v>
      </c>
      <c r="AR39" s="10">
        <f t="shared" si="61"/>
        <v>1</v>
      </c>
      <c r="AS39" s="10">
        <f t="shared" si="62"/>
        <v>1</v>
      </c>
      <c r="AT39" s="10">
        <f t="shared" si="63"/>
        <v>1</v>
      </c>
      <c r="AU39" s="10">
        <f t="shared" si="64"/>
        <v>2</v>
      </c>
      <c r="AV39" s="10">
        <f t="shared" si="65"/>
        <v>3</v>
      </c>
      <c r="AW39" s="10">
        <f t="shared" si="66"/>
        <v>3</v>
      </c>
      <c r="AX39" s="10">
        <f t="shared" si="67"/>
        <v>3</v>
      </c>
      <c r="AY39" s="10">
        <f t="shared" si="68"/>
        <v>3</v>
      </c>
      <c r="AZ39" s="10">
        <f t="shared" si="69"/>
        <v>1</v>
      </c>
      <c r="BA39" s="10">
        <f t="shared" si="70"/>
        <v>1</v>
      </c>
      <c r="BB39" s="10">
        <f t="shared" si="71"/>
        <v>2</v>
      </c>
      <c r="BC39" s="10">
        <f t="shared" si="72"/>
        <v>2</v>
      </c>
      <c r="BD39" s="10">
        <f t="shared" si="73"/>
        <v>2</v>
      </c>
      <c r="BF39" s="10">
        <f t="shared" si="74"/>
        <v>2</v>
      </c>
      <c r="BI39" s="10">
        <f t="shared" si="42"/>
        <v>351</v>
      </c>
      <c r="BJ39" s="10">
        <f t="shared" si="43"/>
        <v>301</v>
      </c>
      <c r="BK39" s="10">
        <f t="shared" si="44"/>
        <v>294</v>
      </c>
      <c r="BL39" s="10">
        <f t="shared" si="45"/>
        <v>236</v>
      </c>
      <c r="BM39" s="10">
        <f t="shared" si="46"/>
        <v>235</v>
      </c>
      <c r="BN39" s="10">
        <f t="shared" si="47"/>
        <v>232</v>
      </c>
      <c r="BO39" s="10">
        <f t="shared" si="48"/>
        <v>225</v>
      </c>
      <c r="BP39" s="10">
        <f t="shared" si="49"/>
        <v>221</v>
      </c>
      <c r="BQ39" s="10">
        <f t="shared" si="50"/>
        <v>129</v>
      </c>
      <c r="BR39" s="10">
        <f t="shared" si="51"/>
        <v>129</v>
      </c>
      <c r="BS39" s="10" t="str">
        <f t="shared" si="52"/>
        <v/>
      </c>
      <c r="BT39" s="10" t="str">
        <f t="shared" si="53"/>
        <v/>
      </c>
      <c r="BU39" s="10" t="str">
        <f t="shared" si="54"/>
        <v/>
      </c>
      <c r="BV39" s="10" t="str">
        <f t="shared" si="35"/>
        <v/>
      </c>
      <c r="BW39" s="10" t="str">
        <f t="shared" si="36"/>
        <v/>
      </c>
      <c r="BX39" s="10" t="str">
        <f t="shared" si="37"/>
        <v/>
      </c>
      <c r="BY39" s="10" t="str">
        <f t="shared" si="38"/>
        <v>-</v>
      </c>
      <c r="BZ39" s="10" t="str">
        <f t="shared" si="39"/>
        <v>-</v>
      </c>
      <c r="CA39" s="10" t="str">
        <f t="shared" si="40"/>
        <v>-</v>
      </c>
      <c r="CB39" s="31">
        <f t="shared" si="41"/>
        <v>5</v>
      </c>
      <c r="CD39">
        <f t="shared" si="30"/>
        <v>2353</v>
      </c>
      <c r="EO39" s="10">
        <v>35</v>
      </c>
      <c r="EQ39" s="10">
        <f t="shared" si="75"/>
        <v>35</v>
      </c>
      <c r="ER39" s="10" t="str">
        <f t="shared" si="32"/>
        <v>(26)</v>
      </c>
    </row>
    <row r="40" spans="1:148" ht="15.75" x14ac:dyDescent="0.25">
      <c r="A40" s="7" t="str">
        <f t="shared" si="33"/>
        <v>36 (41)</v>
      </c>
      <c r="B40" s="92" t="s">
        <v>186</v>
      </c>
      <c r="C40" s="62" t="s">
        <v>115</v>
      </c>
      <c r="D40" s="20">
        <f t="shared" si="2"/>
        <v>2258</v>
      </c>
      <c r="E40" s="18"/>
      <c r="F40" s="14">
        <f t="shared" si="3"/>
        <v>10</v>
      </c>
      <c r="G40" s="19">
        <f t="shared" si="4"/>
        <v>112.9</v>
      </c>
      <c r="H40" s="18"/>
      <c r="I40" s="14"/>
      <c r="J40" s="100">
        <v>184</v>
      </c>
      <c r="K40" s="100">
        <v>225</v>
      </c>
      <c r="L40" s="100">
        <v>190</v>
      </c>
      <c r="M40" s="100"/>
      <c r="N40" s="100">
        <v>250</v>
      </c>
      <c r="O40" s="100"/>
      <c r="P40" s="100"/>
      <c r="Q40" s="100">
        <v>219</v>
      </c>
      <c r="R40" s="106">
        <v>247</v>
      </c>
      <c r="S40" s="100"/>
      <c r="T40" s="107"/>
      <c r="U40" s="100"/>
      <c r="V40" s="100">
        <v>226</v>
      </c>
      <c r="W40" s="100"/>
      <c r="X40" s="100"/>
      <c r="Y40" s="100">
        <v>204</v>
      </c>
      <c r="Z40" s="100">
        <v>265</v>
      </c>
      <c r="AA40" s="100">
        <v>248</v>
      </c>
      <c r="AB40" s="126">
        <f t="shared" si="5"/>
        <v>17</v>
      </c>
      <c r="AC40" s="68" t="str">
        <f t="shared" si="6"/>
        <v>-</v>
      </c>
      <c r="AD40" s="68" t="str">
        <f t="shared" si="7"/>
        <v>-</v>
      </c>
      <c r="AE40" s="68" t="str">
        <f t="shared" si="8"/>
        <v>-</v>
      </c>
      <c r="AF40" s="32">
        <v>41</v>
      </c>
      <c r="AG40" s="32">
        <f t="shared" si="76"/>
        <v>36</v>
      </c>
      <c r="AH40" s="32">
        <f t="shared" si="9"/>
        <v>36</v>
      </c>
      <c r="AI40" s="17">
        <v>36</v>
      </c>
      <c r="AL40" s="10">
        <f t="shared" si="55"/>
        <v>0</v>
      </c>
      <c r="AM40" s="10">
        <f t="shared" si="56"/>
        <v>2</v>
      </c>
      <c r="AN40" s="10">
        <f t="shared" si="57"/>
        <v>3</v>
      </c>
      <c r="AO40" s="10">
        <f t="shared" si="58"/>
        <v>3</v>
      </c>
      <c r="AP40" s="10">
        <f t="shared" si="59"/>
        <v>2</v>
      </c>
      <c r="AQ40" s="10">
        <f t="shared" si="60"/>
        <v>2</v>
      </c>
      <c r="AR40" s="10">
        <f t="shared" si="61"/>
        <v>2</v>
      </c>
      <c r="AS40" s="10">
        <f t="shared" si="62"/>
        <v>1</v>
      </c>
      <c r="AT40" s="10">
        <f t="shared" si="63"/>
        <v>2</v>
      </c>
      <c r="AU40" s="10">
        <f t="shared" si="64"/>
        <v>3</v>
      </c>
      <c r="AV40" s="10">
        <f t="shared" si="65"/>
        <v>2</v>
      </c>
      <c r="AW40" s="10">
        <f t="shared" si="66"/>
        <v>1</v>
      </c>
      <c r="AX40" s="10">
        <f t="shared" si="67"/>
        <v>1</v>
      </c>
      <c r="AY40" s="10">
        <f t="shared" si="68"/>
        <v>2</v>
      </c>
      <c r="AZ40" s="10">
        <f t="shared" si="69"/>
        <v>1</v>
      </c>
      <c r="BA40" s="10">
        <f t="shared" si="70"/>
        <v>1</v>
      </c>
      <c r="BB40" s="10">
        <f t="shared" si="71"/>
        <v>2</v>
      </c>
      <c r="BC40" s="10">
        <f t="shared" si="72"/>
        <v>3</v>
      </c>
      <c r="BD40" s="10">
        <f t="shared" si="73"/>
        <v>3</v>
      </c>
      <c r="BF40" s="10">
        <f t="shared" si="74"/>
        <v>2</v>
      </c>
      <c r="BI40" s="10">
        <f t="shared" si="42"/>
        <v>265</v>
      </c>
      <c r="BJ40" s="10">
        <f t="shared" si="43"/>
        <v>250</v>
      </c>
      <c r="BK40" s="10">
        <f t="shared" si="44"/>
        <v>248</v>
      </c>
      <c r="BL40" s="10">
        <f t="shared" si="45"/>
        <v>247</v>
      </c>
      <c r="BM40" s="10">
        <f t="shared" si="46"/>
        <v>226</v>
      </c>
      <c r="BN40" s="10">
        <f t="shared" si="47"/>
        <v>225</v>
      </c>
      <c r="BO40" s="10">
        <f t="shared" si="48"/>
        <v>219</v>
      </c>
      <c r="BP40" s="10">
        <f t="shared" si="49"/>
        <v>204</v>
      </c>
      <c r="BQ40" s="10">
        <f t="shared" si="50"/>
        <v>190</v>
      </c>
      <c r="BR40" s="10">
        <f t="shared" si="51"/>
        <v>184</v>
      </c>
      <c r="BS40" s="10" t="str">
        <f t="shared" si="52"/>
        <v/>
      </c>
      <c r="BT40" s="10" t="str">
        <f t="shared" si="53"/>
        <v/>
      </c>
      <c r="BU40" s="10" t="str">
        <f t="shared" si="54"/>
        <v/>
      </c>
      <c r="BV40" s="10" t="str">
        <f t="shared" si="35"/>
        <v/>
      </c>
      <c r="BW40" s="10" t="str">
        <f t="shared" si="36"/>
        <v/>
      </c>
      <c r="BX40" s="10" t="str">
        <f t="shared" si="37"/>
        <v/>
      </c>
      <c r="BY40" s="10" t="str">
        <f t="shared" si="38"/>
        <v>-</v>
      </c>
      <c r="BZ40" s="10" t="str">
        <f t="shared" si="39"/>
        <v>-</v>
      </c>
      <c r="CA40" s="10" t="str">
        <f t="shared" si="40"/>
        <v>-</v>
      </c>
      <c r="CB40" s="31">
        <f t="shared" si="41"/>
        <v>5</v>
      </c>
      <c r="CD40">
        <f t="shared" si="30"/>
        <v>2258</v>
      </c>
      <c r="EO40" s="10">
        <v>36</v>
      </c>
      <c r="EQ40" s="10">
        <f t="shared" si="75"/>
        <v>36</v>
      </c>
      <c r="ER40" s="10" t="str">
        <f t="shared" si="32"/>
        <v>(41)</v>
      </c>
    </row>
    <row r="41" spans="1:148" ht="15.75" x14ac:dyDescent="0.25">
      <c r="A41" s="7" t="str">
        <f t="shared" si="33"/>
        <v>37 (38)</v>
      </c>
      <c r="B41" s="39" t="s">
        <v>225</v>
      </c>
      <c r="C41" s="9" t="s">
        <v>143</v>
      </c>
      <c r="D41" s="20">
        <f t="shared" si="2"/>
        <v>2237</v>
      </c>
      <c r="E41" s="18"/>
      <c r="F41" s="14">
        <f t="shared" si="3"/>
        <v>12</v>
      </c>
      <c r="G41" s="19">
        <f t="shared" si="4"/>
        <v>93.208333333333329</v>
      </c>
      <c r="H41" s="18"/>
      <c r="I41" s="61"/>
      <c r="J41" s="61">
        <v>100</v>
      </c>
      <c r="K41" s="61">
        <v>148</v>
      </c>
      <c r="L41" s="61">
        <v>176</v>
      </c>
      <c r="M41" s="61">
        <v>203</v>
      </c>
      <c r="N41" s="61">
        <v>187</v>
      </c>
      <c r="O41" s="61"/>
      <c r="P41" s="61"/>
      <c r="Q41" s="61">
        <v>176</v>
      </c>
      <c r="R41" s="97"/>
      <c r="S41" s="61">
        <v>196</v>
      </c>
      <c r="T41" s="94">
        <v>162</v>
      </c>
      <c r="U41" s="61">
        <v>155</v>
      </c>
      <c r="V41" s="61">
        <v>272</v>
      </c>
      <c r="W41" s="61"/>
      <c r="X41" s="61">
        <v>216</v>
      </c>
      <c r="Y41" s="61"/>
      <c r="Z41" s="61">
        <v>246</v>
      </c>
      <c r="AA41" s="61"/>
      <c r="AB41" s="105">
        <f t="shared" si="5"/>
        <v>17</v>
      </c>
      <c r="AC41" s="68" t="str">
        <f t="shared" si="6"/>
        <v>-</v>
      </c>
      <c r="AD41" s="68" t="str">
        <f t="shared" si="7"/>
        <v>-</v>
      </c>
      <c r="AE41" s="68" t="str">
        <f t="shared" si="8"/>
        <v>-</v>
      </c>
      <c r="AF41" s="32">
        <v>38</v>
      </c>
      <c r="AG41" s="32">
        <f t="shared" si="76"/>
        <v>37</v>
      </c>
      <c r="AH41" s="32">
        <f t="shared" si="9"/>
        <v>37</v>
      </c>
      <c r="AI41" s="17">
        <v>37</v>
      </c>
      <c r="AL41" s="10">
        <f t="shared" si="55"/>
        <v>0</v>
      </c>
      <c r="AM41" s="10">
        <f t="shared" si="56"/>
        <v>2</v>
      </c>
      <c r="AN41" s="10">
        <f t="shared" si="57"/>
        <v>3</v>
      </c>
      <c r="AO41" s="10">
        <f t="shared" si="58"/>
        <v>3</v>
      </c>
      <c r="AP41" s="10">
        <f t="shared" si="59"/>
        <v>3</v>
      </c>
      <c r="AQ41" s="10">
        <f t="shared" si="60"/>
        <v>3</v>
      </c>
      <c r="AR41" s="10">
        <f t="shared" si="61"/>
        <v>2</v>
      </c>
      <c r="AS41" s="10">
        <f t="shared" si="62"/>
        <v>1</v>
      </c>
      <c r="AT41" s="10">
        <f t="shared" si="63"/>
        <v>2</v>
      </c>
      <c r="AU41" s="10">
        <f t="shared" si="64"/>
        <v>2</v>
      </c>
      <c r="AV41" s="10">
        <f t="shared" si="65"/>
        <v>2</v>
      </c>
      <c r="AW41" s="10">
        <f t="shared" si="66"/>
        <v>3</v>
      </c>
      <c r="AX41" s="10">
        <f t="shared" si="67"/>
        <v>3</v>
      </c>
      <c r="AY41" s="10">
        <f t="shared" si="68"/>
        <v>3</v>
      </c>
      <c r="AZ41" s="10">
        <f t="shared" si="69"/>
        <v>1</v>
      </c>
      <c r="BA41" s="10">
        <f t="shared" si="70"/>
        <v>2</v>
      </c>
      <c r="BB41" s="10">
        <f t="shared" si="71"/>
        <v>2</v>
      </c>
      <c r="BC41" s="10">
        <f t="shared" si="72"/>
        <v>2</v>
      </c>
      <c r="BD41" s="10">
        <f t="shared" si="73"/>
        <v>2</v>
      </c>
      <c r="BF41" s="10">
        <f t="shared" si="74"/>
        <v>2</v>
      </c>
      <c r="BI41" s="10">
        <f t="shared" si="42"/>
        <v>272</v>
      </c>
      <c r="BJ41" s="10">
        <f t="shared" si="43"/>
        <v>246</v>
      </c>
      <c r="BK41" s="10">
        <f t="shared" si="44"/>
        <v>216</v>
      </c>
      <c r="BL41" s="10">
        <f t="shared" si="45"/>
        <v>203</v>
      </c>
      <c r="BM41" s="10">
        <f t="shared" si="46"/>
        <v>196</v>
      </c>
      <c r="BN41" s="10">
        <f t="shared" si="47"/>
        <v>187</v>
      </c>
      <c r="BO41" s="10">
        <f t="shared" si="48"/>
        <v>176</v>
      </c>
      <c r="BP41" s="10">
        <f t="shared" si="49"/>
        <v>176</v>
      </c>
      <c r="BQ41" s="10">
        <f t="shared" si="50"/>
        <v>162</v>
      </c>
      <c r="BR41" s="10">
        <f t="shared" si="51"/>
        <v>155</v>
      </c>
      <c r="BS41" s="10">
        <f t="shared" si="52"/>
        <v>148</v>
      </c>
      <c r="BT41" s="10">
        <f t="shared" si="53"/>
        <v>100</v>
      </c>
      <c r="BU41" s="10" t="str">
        <f t="shared" si="54"/>
        <v/>
      </c>
      <c r="BV41" s="10" t="str">
        <f t="shared" si="35"/>
        <v/>
      </c>
      <c r="BW41" s="10" t="str">
        <f t="shared" si="36"/>
        <v/>
      </c>
      <c r="BX41" s="10" t="str">
        <f t="shared" si="37"/>
        <v/>
      </c>
      <c r="BY41" s="10" t="str">
        <f t="shared" si="38"/>
        <v>-</v>
      </c>
      <c r="BZ41" s="10" t="str">
        <f t="shared" si="39"/>
        <v>-</v>
      </c>
      <c r="CA41" s="10" t="str">
        <f t="shared" si="40"/>
        <v>-</v>
      </c>
      <c r="CB41" s="31">
        <f t="shared" si="41"/>
        <v>3</v>
      </c>
      <c r="CD41">
        <f t="shared" si="30"/>
        <v>2237</v>
      </c>
      <c r="EO41" s="10">
        <v>37</v>
      </c>
      <c r="EQ41" s="10">
        <f t="shared" si="75"/>
        <v>37</v>
      </c>
      <c r="ER41" s="10" t="str">
        <f t="shared" si="32"/>
        <v>(38)</v>
      </c>
    </row>
    <row r="42" spans="1:148" ht="15.75" x14ac:dyDescent="0.25">
      <c r="A42" s="7" t="str">
        <f t="shared" si="33"/>
        <v>38 (40)</v>
      </c>
      <c r="B42" s="8" t="s">
        <v>76</v>
      </c>
      <c r="C42" s="9" t="s">
        <v>115</v>
      </c>
      <c r="D42" s="20">
        <f t="shared" si="2"/>
        <v>2178</v>
      </c>
      <c r="E42" s="18"/>
      <c r="F42" s="14">
        <f t="shared" si="3"/>
        <v>10</v>
      </c>
      <c r="G42" s="19">
        <f t="shared" si="4"/>
        <v>108.9</v>
      </c>
      <c r="H42" s="18"/>
      <c r="I42" s="61"/>
      <c r="J42" s="61"/>
      <c r="K42" s="61">
        <v>216</v>
      </c>
      <c r="L42" s="61">
        <v>200</v>
      </c>
      <c r="M42" s="61"/>
      <c r="N42" s="61">
        <v>244</v>
      </c>
      <c r="O42" s="61"/>
      <c r="P42" s="61"/>
      <c r="Q42" s="61">
        <v>246</v>
      </c>
      <c r="R42" s="97">
        <v>196</v>
      </c>
      <c r="S42" s="61">
        <v>206</v>
      </c>
      <c r="T42" s="94"/>
      <c r="U42" s="61"/>
      <c r="V42" s="61">
        <v>152</v>
      </c>
      <c r="W42" s="61"/>
      <c r="X42" s="61"/>
      <c r="Y42" s="61">
        <v>286</v>
      </c>
      <c r="Z42" s="61">
        <v>172</v>
      </c>
      <c r="AA42" s="61">
        <v>260</v>
      </c>
      <c r="AB42" s="105">
        <f t="shared" si="5"/>
        <v>17</v>
      </c>
      <c r="AC42" s="68" t="str">
        <f t="shared" si="6"/>
        <v>-</v>
      </c>
      <c r="AD42" s="68" t="str">
        <f t="shared" si="7"/>
        <v>-</v>
      </c>
      <c r="AE42" s="68" t="str">
        <f t="shared" si="8"/>
        <v>-</v>
      </c>
      <c r="AF42" s="32">
        <v>40</v>
      </c>
      <c r="AG42" s="32">
        <f t="shared" si="76"/>
        <v>38</v>
      </c>
      <c r="AH42" s="32">
        <f t="shared" si="9"/>
        <v>38</v>
      </c>
      <c r="AI42" s="17">
        <v>38</v>
      </c>
      <c r="AL42" s="10">
        <f t="shared" si="55"/>
        <v>0</v>
      </c>
      <c r="AM42" s="10">
        <f t="shared" si="56"/>
        <v>1</v>
      </c>
      <c r="AN42" s="10">
        <f t="shared" si="57"/>
        <v>2</v>
      </c>
      <c r="AO42" s="10">
        <f t="shared" si="58"/>
        <v>3</v>
      </c>
      <c r="AP42" s="10">
        <f t="shared" si="59"/>
        <v>2</v>
      </c>
      <c r="AQ42" s="10">
        <f t="shared" si="60"/>
        <v>2</v>
      </c>
      <c r="AR42" s="10">
        <f t="shared" si="61"/>
        <v>2</v>
      </c>
      <c r="AS42" s="10">
        <f t="shared" si="62"/>
        <v>1</v>
      </c>
      <c r="AT42" s="10">
        <f t="shared" si="63"/>
        <v>2</v>
      </c>
      <c r="AU42" s="10">
        <f t="shared" si="64"/>
        <v>3</v>
      </c>
      <c r="AV42" s="10">
        <f t="shared" si="65"/>
        <v>3</v>
      </c>
      <c r="AW42" s="10">
        <f t="shared" si="66"/>
        <v>2</v>
      </c>
      <c r="AX42" s="10">
        <f t="shared" si="67"/>
        <v>1</v>
      </c>
      <c r="AY42" s="10">
        <f t="shared" si="68"/>
        <v>2</v>
      </c>
      <c r="AZ42" s="10">
        <f t="shared" si="69"/>
        <v>1</v>
      </c>
      <c r="BA42" s="10">
        <f t="shared" si="70"/>
        <v>1</v>
      </c>
      <c r="BB42" s="10">
        <f t="shared" si="71"/>
        <v>2</v>
      </c>
      <c r="BC42" s="10">
        <f t="shared" si="72"/>
        <v>3</v>
      </c>
      <c r="BD42" s="10">
        <f t="shared" si="73"/>
        <v>3</v>
      </c>
      <c r="BF42" s="10">
        <f t="shared" si="74"/>
        <v>2</v>
      </c>
      <c r="BI42" s="10">
        <f t="shared" si="42"/>
        <v>286</v>
      </c>
      <c r="BJ42" s="10">
        <f t="shared" si="43"/>
        <v>260</v>
      </c>
      <c r="BK42" s="10">
        <f t="shared" si="44"/>
        <v>246</v>
      </c>
      <c r="BL42" s="10">
        <f t="shared" si="45"/>
        <v>244</v>
      </c>
      <c r="BM42" s="10">
        <f t="shared" si="46"/>
        <v>216</v>
      </c>
      <c r="BN42" s="10">
        <f t="shared" si="47"/>
        <v>206</v>
      </c>
      <c r="BO42" s="10">
        <f t="shared" si="48"/>
        <v>200</v>
      </c>
      <c r="BP42" s="10">
        <f t="shared" si="49"/>
        <v>196</v>
      </c>
      <c r="BQ42" s="10">
        <f t="shared" si="50"/>
        <v>172</v>
      </c>
      <c r="BR42" s="10">
        <f t="shared" si="51"/>
        <v>152</v>
      </c>
      <c r="BS42" s="10" t="str">
        <f t="shared" si="52"/>
        <v/>
      </c>
      <c r="BT42" s="10" t="str">
        <f t="shared" si="53"/>
        <v/>
      </c>
      <c r="BU42" s="10" t="str">
        <f t="shared" si="54"/>
        <v/>
      </c>
      <c r="BV42" s="10" t="str">
        <f t="shared" si="35"/>
        <v/>
      </c>
      <c r="BW42" s="10" t="str">
        <f t="shared" si="36"/>
        <v/>
      </c>
      <c r="BX42" s="10" t="str">
        <f t="shared" si="37"/>
        <v/>
      </c>
      <c r="BY42" s="10" t="str">
        <f t="shared" si="38"/>
        <v>-</v>
      </c>
      <c r="BZ42" s="10" t="str">
        <f t="shared" si="39"/>
        <v>-</v>
      </c>
      <c r="CA42" s="10" t="str">
        <f t="shared" si="40"/>
        <v>-</v>
      </c>
      <c r="CB42" s="31">
        <f t="shared" si="41"/>
        <v>5</v>
      </c>
      <c r="CD42">
        <f t="shared" si="30"/>
        <v>2178</v>
      </c>
      <c r="EO42" s="10">
        <v>38</v>
      </c>
      <c r="EQ42" s="10">
        <f t="shared" si="75"/>
        <v>38</v>
      </c>
      <c r="ER42" s="10" t="str">
        <f t="shared" si="32"/>
        <v>(40)</v>
      </c>
    </row>
    <row r="43" spans="1:148" ht="15.75" x14ac:dyDescent="0.25">
      <c r="A43" s="7" t="str">
        <f t="shared" si="33"/>
        <v>39 (43)</v>
      </c>
      <c r="B43" s="8" t="s">
        <v>174</v>
      </c>
      <c r="C43" s="9" t="s">
        <v>49</v>
      </c>
      <c r="D43" s="20">
        <f t="shared" si="2"/>
        <v>2175</v>
      </c>
      <c r="E43" s="18"/>
      <c r="F43" s="14">
        <f t="shared" si="3"/>
        <v>11</v>
      </c>
      <c r="G43" s="19">
        <f t="shared" si="4"/>
        <v>98.86363636363636</v>
      </c>
      <c r="H43" s="18"/>
      <c r="I43" s="14"/>
      <c r="J43" s="14">
        <v>168</v>
      </c>
      <c r="K43" s="14">
        <v>159</v>
      </c>
      <c r="L43" s="14">
        <v>358</v>
      </c>
      <c r="M43" s="14">
        <v>186</v>
      </c>
      <c r="N43" s="14">
        <v>246</v>
      </c>
      <c r="O43" s="14"/>
      <c r="P43" s="14"/>
      <c r="Q43" s="14"/>
      <c r="R43" s="50"/>
      <c r="S43" s="14">
        <v>162</v>
      </c>
      <c r="T43" s="51">
        <v>237</v>
      </c>
      <c r="U43" s="14">
        <v>84</v>
      </c>
      <c r="V43" s="14">
        <v>181</v>
      </c>
      <c r="W43" s="14"/>
      <c r="X43" s="14"/>
      <c r="Y43" s="14"/>
      <c r="Z43" s="14">
        <v>204</v>
      </c>
      <c r="AA43" s="14">
        <v>190</v>
      </c>
      <c r="AB43" s="24">
        <f t="shared" si="5"/>
        <v>17</v>
      </c>
      <c r="AC43" s="68" t="str">
        <f t="shared" si="6"/>
        <v>-</v>
      </c>
      <c r="AD43" s="68" t="str">
        <f t="shared" si="7"/>
        <v>-</v>
      </c>
      <c r="AE43" s="68" t="str">
        <f t="shared" si="8"/>
        <v>-</v>
      </c>
      <c r="AF43" s="32">
        <v>43</v>
      </c>
      <c r="AG43" s="32">
        <f t="shared" si="76"/>
        <v>39</v>
      </c>
      <c r="AH43" s="32">
        <f t="shared" si="9"/>
        <v>39</v>
      </c>
      <c r="AI43" s="17">
        <v>39</v>
      </c>
      <c r="AL43" s="10">
        <f t="shared" si="55"/>
        <v>0</v>
      </c>
      <c r="AM43" s="10">
        <f t="shared" si="56"/>
        <v>2</v>
      </c>
      <c r="AN43" s="10">
        <f t="shared" si="57"/>
        <v>3</v>
      </c>
      <c r="AO43" s="10">
        <f t="shared" si="58"/>
        <v>3</v>
      </c>
      <c r="AP43" s="10">
        <f t="shared" si="59"/>
        <v>3</v>
      </c>
      <c r="AQ43" s="10">
        <f t="shared" si="60"/>
        <v>3</v>
      </c>
      <c r="AR43" s="10">
        <f t="shared" si="61"/>
        <v>2</v>
      </c>
      <c r="AS43" s="10">
        <f t="shared" si="62"/>
        <v>1</v>
      </c>
      <c r="AT43" s="10">
        <f t="shared" si="63"/>
        <v>1</v>
      </c>
      <c r="AU43" s="10">
        <f t="shared" si="64"/>
        <v>1</v>
      </c>
      <c r="AV43" s="10">
        <f t="shared" si="65"/>
        <v>2</v>
      </c>
      <c r="AW43" s="10">
        <f t="shared" si="66"/>
        <v>3</v>
      </c>
      <c r="AX43" s="10">
        <f t="shared" si="67"/>
        <v>3</v>
      </c>
      <c r="AY43" s="10">
        <f t="shared" si="68"/>
        <v>3</v>
      </c>
      <c r="AZ43" s="10">
        <f t="shared" si="69"/>
        <v>1</v>
      </c>
      <c r="BA43" s="10">
        <f t="shared" si="70"/>
        <v>1</v>
      </c>
      <c r="BB43" s="10">
        <f t="shared" si="71"/>
        <v>1</v>
      </c>
      <c r="BC43" s="10">
        <f t="shared" si="72"/>
        <v>2</v>
      </c>
      <c r="BD43" s="10">
        <f t="shared" si="73"/>
        <v>3</v>
      </c>
      <c r="BF43" s="10">
        <f t="shared" si="74"/>
        <v>2</v>
      </c>
      <c r="BI43" s="10">
        <f t="shared" si="42"/>
        <v>358</v>
      </c>
      <c r="BJ43" s="10">
        <f t="shared" si="43"/>
        <v>246</v>
      </c>
      <c r="BK43" s="10">
        <f t="shared" si="44"/>
        <v>237</v>
      </c>
      <c r="BL43" s="10">
        <f t="shared" si="45"/>
        <v>204</v>
      </c>
      <c r="BM43" s="10">
        <f t="shared" si="46"/>
        <v>190</v>
      </c>
      <c r="BN43" s="10">
        <f t="shared" si="47"/>
        <v>186</v>
      </c>
      <c r="BO43" s="10">
        <f t="shared" si="48"/>
        <v>181</v>
      </c>
      <c r="BP43" s="10">
        <f t="shared" si="49"/>
        <v>168</v>
      </c>
      <c r="BQ43" s="10">
        <f t="shared" si="50"/>
        <v>162</v>
      </c>
      <c r="BR43" s="10">
        <f t="shared" si="51"/>
        <v>159</v>
      </c>
      <c r="BS43" s="10">
        <f t="shared" si="52"/>
        <v>84</v>
      </c>
      <c r="BT43" s="10" t="str">
        <f t="shared" si="53"/>
        <v/>
      </c>
      <c r="BU43" s="10" t="str">
        <f t="shared" si="54"/>
        <v/>
      </c>
      <c r="BV43" s="10" t="str">
        <f t="shared" si="35"/>
        <v/>
      </c>
      <c r="BW43" s="10" t="str">
        <f t="shared" si="36"/>
        <v/>
      </c>
      <c r="BX43" s="10" t="str">
        <f t="shared" si="37"/>
        <v/>
      </c>
      <c r="BY43" s="10" t="str">
        <f t="shared" si="38"/>
        <v>-</v>
      </c>
      <c r="BZ43" s="10" t="str">
        <f t="shared" si="39"/>
        <v>-</v>
      </c>
      <c r="CA43" s="10" t="str">
        <f t="shared" si="40"/>
        <v>-</v>
      </c>
      <c r="CB43" s="31">
        <f t="shared" si="41"/>
        <v>4</v>
      </c>
      <c r="CD43">
        <f t="shared" si="30"/>
        <v>2175</v>
      </c>
      <c r="EO43" s="10">
        <v>39</v>
      </c>
      <c r="EQ43" s="10">
        <f t="shared" si="75"/>
        <v>39</v>
      </c>
      <c r="ER43" s="10" t="str">
        <f t="shared" si="32"/>
        <v>(43)</v>
      </c>
    </row>
    <row r="44" spans="1:148" ht="15.75" x14ac:dyDescent="0.25">
      <c r="A44" s="7" t="str">
        <f t="shared" si="33"/>
        <v>40 (37)</v>
      </c>
      <c r="B44" s="33" t="s">
        <v>57</v>
      </c>
      <c r="C44" s="34" t="s">
        <v>49</v>
      </c>
      <c r="D44" s="20">
        <f t="shared" si="2"/>
        <v>2171</v>
      </c>
      <c r="E44" s="18"/>
      <c r="F44" s="14">
        <f t="shared" si="3"/>
        <v>7</v>
      </c>
      <c r="G44" s="19">
        <f t="shared" si="4"/>
        <v>155.07142857142858</v>
      </c>
      <c r="H44" s="18"/>
      <c r="I44" s="61"/>
      <c r="J44" s="100"/>
      <c r="K44" s="100">
        <v>375</v>
      </c>
      <c r="L44" s="100">
        <v>305</v>
      </c>
      <c r="M44" s="100">
        <v>291</v>
      </c>
      <c r="N44" s="100"/>
      <c r="O44" s="100"/>
      <c r="P44" s="100"/>
      <c r="Q44" s="100"/>
      <c r="R44" s="106"/>
      <c r="S44" s="100"/>
      <c r="T44" s="107">
        <v>306</v>
      </c>
      <c r="U44" s="100">
        <v>282</v>
      </c>
      <c r="V44" s="100">
        <v>320</v>
      </c>
      <c r="W44" s="100"/>
      <c r="X44" s="100"/>
      <c r="Y44" s="100"/>
      <c r="Z44" s="100"/>
      <c r="AA44" s="100">
        <v>292</v>
      </c>
      <c r="AB44" s="126">
        <f t="shared" si="5"/>
        <v>17</v>
      </c>
      <c r="AC44" s="68" t="str">
        <f t="shared" si="6"/>
        <v>-</v>
      </c>
      <c r="AD44" s="68" t="str">
        <f t="shared" si="7"/>
        <v>-</v>
      </c>
      <c r="AE44" s="68" t="str">
        <f t="shared" si="8"/>
        <v>-</v>
      </c>
      <c r="AF44" s="32">
        <v>37</v>
      </c>
      <c r="AG44" s="32">
        <f t="shared" si="76"/>
        <v>40</v>
      </c>
      <c r="AH44" s="32">
        <f t="shared" si="9"/>
        <v>40</v>
      </c>
      <c r="AI44" s="17">
        <v>40</v>
      </c>
      <c r="AL44" s="10">
        <f t="shared" si="55"/>
        <v>0</v>
      </c>
      <c r="AM44" s="10">
        <f t="shared" si="56"/>
        <v>1</v>
      </c>
      <c r="AN44" s="10">
        <f t="shared" si="57"/>
        <v>2</v>
      </c>
      <c r="AO44" s="10">
        <f t="shared" si="58"/>
        <v>3</v>
      </c>
      <c r="AP44" s="10">
        <f t="shared" si="59"/>
        <v>3</v>
      </c>
      <c r="AQ44" s="10">
        <f t="shared" si="60"/>
        <v>2</v>
      </c>
      <c r="AR44" s="10">
        <f t="shared" si="61"/>
        <v>1</v>
      </c>
      <c r="AS44" s="10">
        <f t="shared" si="62"/>
        <v>1</v>
      </c>
      <c r="AT44" s="10">
        <f t="shared" si="63"/>
        <v>1</v>
      </c>
      <c r="AU44" s="10">
        <f t="shared" si="64"/>
        <v>1</v>
      </c>
      <c r="AV44" s="10">
        <f t="shared" si="65"/>
        <v>1</v>
      </c>
      <c r="AW44" s="10">
        <f t="shared" si="66"/>
        <v>2</v>
      </c>
      <c r="AX44" s="10">
        <f t="shared" si="67"/>
        <v>3</v>
      </c>
      <c r="AY44" s="10">
        <f t="shared" si="68"/>
        <v>3</v>
      </c>
      <c r="AZ44" s="10">
        <f t="shared" si="69"/>
        <v>1</v>
      </c>
      <c r="BA44" s="10">
        <f t="shared" si="70"/>
        <v>1</v>
      </c>
      <c r="BB44" s="10">
        <f t="shared" si="71"/>
        <v>1</v>
      </c>
      <c r="BC44" s="10">
        <f t="shared" si="72"/>
        <v>1</v>
      </c>
      <c r="BD44" s="10">
        <f t="shared" si="73"/>
        <v>2</v>
      </c>
      <c r="BF44" s="10">
        <f t="shared" si="74"/>
        <v>2</v>
      </c>
      <c r="BI44" s="10">
        <f t="shared" si="42"/>
        <v>375</v>
      </c>
      <c r="BJ44" s="10">
        <f t="shared" si="43"/>
        <v>320</v>
      </c>
      <c r="BK44" s="10">
        <f t="shared" si="44"/>
        <v>306</v>
      </c>
      <c r="BL44" s="10">
        <f t="shared" si="45"/>
        <v>305</v>
      </c>
      <c r="BM44" s="10">
        <f t="shared" si="46"/>
        <v>292</v>
      </c>
      <c r="BN44" s="10">
        <f t="shared" si="47"/>
        <v>291</v>
      </c>
      <c r="BO44" s="10">
        <f t="shared" si="48"/>
        <v>282</v>
      </c>
      <c r="BP44" s="10" t="str">
        <f t="shared" si="49"/>
        <v/>
      </c>
      <c r="BQ44" s="10" t="str">
        <f t="shared" si="50"/>
        <v/>
      </c>
      <c r="BR44" s="10" t="str">
        <f t="shared" si="51"/>
        <v/>
      </c>
      <c r="BS44" s="10" t="str">
        <f t="shared" si="52"/>
        <v/>
      </c>
      <c r="BT44" s="10" t="str">
        <f t="shared" si="53"/>
        <v/>
      </c>
      <c r="BU44" s="10" t="str">
        <f t="shared" si="54"/>
        <v/>
      </c>
      <c r="BV44" s="10" t="str">
        <f t="shared" si="35"/>
        <v/>
      </c>
      <c r="BW44" s="10" t="str">
        <f t="shared" si="36"/>
        <v/>
      </c>
      <c r="BX44" s="10" t="str">
        <f t="shared" si="37"/>
        <v/>
      </c>
      <c r="BY44" s="10" t="str">
        <f t="shared" si="38"/>
        <v>-</v>
      </c>
      <c r="BZ44" s="10" t="str">
        <f t="shared" si="39"/>
        <v>-</v>
      </c>
      <c r="CA44" s="10" t="str">
        <f t="shared" si="40"/>
        <v>-</v>
      </c>
      <c r="CB44" s="31">
        <f t="shared" si="41"/>
        <v>8</v>
      </c>
      <c r="CD44">
        <f t="shared" si="30"/>
        <v>2171</v>
      </c>
      <c r="EO44" s="10">
        <v>40</v>
      </c>
      <c r="EQ44" s="10">
        <f t="shared" si="75"/>
        <v>40</v>
      </c>
      <c r="ER44" s="10" t="str">
        <f t="shared" si="32"/>
        <v>(37)</v>
      </c>
    </row>
    <row r="45" spans="1:148" ht="15.75" x14ac:dyDescent="0.25">
      <c r="A45" s="7" t="str">
        <f t="shared" si="33"/>
        <v>41 (42)</v>
      </c>
      <c r="B45" s="8" t="s">
        <v>80</v>
      </c>
      <c r="C45" s="9" t="s">
        <v>115</v>
      </c>
      <c r="D45" s="20">
        <f t="shared" si="2"/>
        <v>2107</v>
      </c>
      <c r="E45" s="18"/>
      <c r="F45" s="14">
        <f t="shared" si="3"/>
        <v>9</v>
      </c>
      <c r="G45" s="19">
        <f t="shared" si="4"/>
        <v>117.05555555555556</v>
      </c>
      <c r="H45" s="18"/>
      <c r="I45" s="14"/>
      <c r="J45" s="14">
        <v>207</v>
      </c>
      <c r="K45" s="14">
        <v>207</v>
      </c>
      <c r="L45" s="14">
        <v>254</v>
      </c>
      <c r="M45" s="14"/>
      <c r="N45" s="14">
        <v>289</v>
      </c>
      <c r="O45" s="14"/>
      <c r="P45" s="14"/>
      <c r="Q45" s="14">
        <v>253</v>
      </c>
      <c r="R45" s="50">
        <v>183</v>
      </c>
      <c r="S45" s="29">
        <v>241</v>
      </c>
      <c r="T45" s="51"/>
      <c r="U45" s="14"/>
      <c r="V45" s="14"/>
      <c r="W45" s="64"/>
      <c r="X45" s="14"/>
      <c r="Y45" s="14"/>
      <c r="Z45" s="14">
        <v>230</v>
      </c>
      <c r="AA45" s="14">
        <v>243</v>
      </c>
      <c r="AB45" s="24">
        <f t="shared" si="5"/>
        <v>17</v>
      </c>
      <c r="AC45" s="68" t="str">
        <f t="shared" si="6"/>
        <v>-</v>
      </c>
      <c r="AD45" s="68" t="str">
        <f t="shared" si="7"/>
        <v>-</v>
      </c>
      <c r="AE45" s="68" t="str">
        <f t="shared" si="8"/>
        <v>-</v>
      </c>
      <c r="AF45" s="32">
        <v>42</v>
      </c>
      <c r="AG45" s="32">
        <f t="shared" si="76"/>
        <v>41</v>
      </c>
      <c r="AH45" s="32">
        <f t="shared" si="9"/>
        <v>41</v>
      </c>
      <c r="AI45" s="17">
        <v>41</v>
      </c>
      <c r="AL45" s="10">
        <f t="shared" si="55"/>
        <v>0</v>
      </c>
      <c r="AM45" s="10">
        <f t="shared" si="56"/>
        <v>2</v>
      </c>
      <c r="AN45" s="10">
        <f t="shared" si="57"/>
        <v>3</v>
      </c>
      <c r="AO45" s="10">
        <f t="shared" si="58"/>
        <v>3</v>
      </c>
      <c r="AP45" s="10">
        <f t="shared" si="59"/>
        <v>2</v>
      </c>
      <c r="AQ45" s="10">
        <f t="shared" si="60"/>
        <v>2</v>
      </c>
      <c r="AR45" s="10">
        <f t="shared" si="61"/>
        <v>2</v>
      </c>
      <c r="AS45" s="10">
        <f t="shared" si="62"/>
        <v>1</v>
      </c>
      <c r="AT45" s="10">
        <f t="shared" si="63"/>
        <v>2</v>
      </c>
      <c r="AU45" s="10">
        <f t="shared" si="64"/>
        <v>3</v>
      </c>
      <c r="AV45" s="10">
        <f t="shared" si="65"/>
        <v>3</v>
      </c>
      <c r="AW45" s="10">
        <f t="shared" si="66"/>
        <v>2</v>
      </c>
      <c r="AX45" s="10">
        <f t="shared" si="67"/>
        <v>1</v>
      </c>
      <c r="AY45" s="10">
        <f t="shared" si="68"/>
        <v>1</v>
      </c>
      <c r="AZ45" s="10">
        <f t="shared" si="69"/>
        <v>0</v>
      </c>
      <c r="BA45" s="10">
        <f t="shared" si="70"/>
        <v>1</v>
      </c>
      <c r="BB45" s="10">
        <f t="shared" si="71"/>
        <v>1</v>
      </c>
      <c r="BC45" s="10">
        <f t="shared" si="72"/>
        <v>2</v>
      </c>
      <c r="BD45" s="10">
        <f t="shared" si="73"/>
        <v>3</v>
      </c>
      <c r="BF45" s="10">
        <f t="shared" si="74"/>
        <v>2</v>
      </c>
      <c r="BI45" s="10">
        <f t="shared" si="42"/>
        <v>289</v>
      </c>
      <c r="BJ45" s="10">
        <f t="shared" si="43"/>
        <v>254</v>
      </c>
      <c r="BK45" s="10">
        <f t="shared" si="44"/>
        <v>253</v>
      </c>
      <c r="BL45" s="10">
        <f t="shared" si="45"/>
        <v>243</v>
      </c>
      <c r="BM45" s="10">
        <f t="shared" si="46"/>
        <v>241</v>
      </c>
      <c r="BN45" s="10">
        <f t="shared" si="47"/>
        <v>230</v>
      </c>
      <c r="BO45" s="10">
        <f t="shared" si="48"/>
        <v>207</v>
      </c>
      <c r="BP45" s="10">
        <f t="shared" si="49"/>
        <v>207</v>
      </c>
      <c r="BQ45" s="10">
        <f t="shared" si="50"/>
        <v>183</v>
      </c>
      <c r="BR45" s="10" t="str">
        <f t="shared" si="51"/>
        <v/>
      </c>
      <c r="BS45" s="10" t="str">
        <f t="shared" si="52"/>
        <v/>
      </c>
      <c r="BT45" s="10" t="str">
        <f t="shared" si="53"/>
        <v/>
      </c>
      <c r="BU45" s="10" t="str">
        <f t="shared" si="54"/>
        <v/>
      </c>
      <c r="BV45" s="10" t="str">
        <f t="shared" si="35"/>
        <v/>
      </c>
      <c r="BW45" s="10" t="str">
        <f t="shared" si="36"/>
        <v/>
      </c>
      <c r="BX45" s="10" t="str">
        <f t="shared" si="37"/>
        <v/>
      </c>
      <c r="BY45" s="10" t="str">
        <f t="shared" si="38"/>
        <v>-</v>
      </c>
      <c r="BZ45" s="10" t="str">
        <f t="shared" si="39"/>
        <v>-</v>
      </c>
      <c r="CA45" s="10" t="str">
        <f t="shared" si="40"/>
        <v>-</v>
      </c>
      <c r="CB45" s="31">
        <f t="shared" si="41"/>
        <v>6</v>
      </c>
      <c r="CD45">
        <f t="shared" si="30"/>
        <v>2107</v>
      </c>
      <c r="EO45" s="10">
        <v>41</v>
      </c>
      <c r="EQ45" s="10">
        <f t="shared" si="75"/>
        <v>41</v>
      </c>
      <c r="ER45" s="10" t="str">
        <f t="shared" si="32"/>
        <v>(42)</v>
      </c>
    </row>
    <row r="46" spans="1:148" ht="15.75" x14ac:dyDescent="0.25">
      <c r="A46" s="7" t="str">
        <f t="shared" si="33"/>
        <v>42 (35)</v>
      </c>
      <c r="B46" s="8" t="s">
        <v>203</v>
      </c>
      <c r="C46" s="9" t="s">
        <v>36</v>
      </c>
      <c r="D46" s="20">
        <f t="shared" si="2"/>
        <v>2060</v>
      </c>
      <c r="E46" s="18"/>
      <c r="F46" s="14">
        <f t="shared" si="3"/>
        <v>8</v>
      </c>
      <c r="G46" s="19">
        <f t="shared" si="4"/>
        <v>128.75</v>
      </c>
      <c r="H46" s="18"/>
      <c r="I46" s="14"/>
      <c r="J46" s="100">
        <v>213</v>
      </c>
      <c r="K46" s="100">
        <v>331</v>
      </c>
      <c r="L46" s="100">
        <v>266</v>
      </c>
      <c r="M46" s="100">
        <v>195</v>
      </c>
      <c r="N46" s="100">
        <v>262</v>
      </c>
      <c r="O46" s="100"/>
      <c r="P46" s="100"/>
      <c r="Q46" s="100"/>
      <c r="R46" s="106"/>
      <c r="S46" s="100">
        <v>307</v>
      </c>
      <c r="T46" s="107">
        <v>188</v>
      </c>
      <c r="U46" s="100"/>
      <c r="V46" s="100"/>
      <c r="W46" s="100"/>
      <c r="X46" s="100">
        <v>298</v>
      </c>
      <c r="Y46" s="100"/>
      <c r="Z46" s="100"/>
      <c r="AA46" s="100"/>
      <c r="AB46" s="126">
        <f t="shared" si="5"/>
        <v>17</v>
      </c>
      <c r="AC46" s="68" t="str">
        <f t="shared" si="6"/>
        <v>-</v>
      </c>
      <c r="AD46" s="68" t="str">
        <f t="shared" si="7"/>
        <v>-</v>
      </c>
      <c r="AE46" s="68" t="str">
        <f t="shared" si="8"/>
        <v>-</v>
      </c>
      <c r="AF46" s="32">
        <v>35</v>
      </c>
      <c r="AG46" s="32">
        <f t="shared" si="76"/>
        <v>42</v>
      </c>
      <c r="AH46" s="32">
        <f t="shared" si="9"/>
        <v>42</v>
      </c>
      <c r="AI46" s="17">
        <v>42</v>
      </c>
      <c r="AL46" s="10">
        <f t="shared" si="55"/>
        <v>0</v>
      </c>
      <c r="AM46" s="10">
        <f t="shared" si="56"/>
        <v>2</v>
      </c>
      <c r="AN46" s="10">
        <f t="shared" si="57"/>
        <v>3</v>
      </c>
      <c r="AO46" s="10">
        <f t="shared" si="58"/>
        <v>3</v>
      </c>
      <c r="AP46" s="10">
        <f t="shared" si="59"/>
        <v>3</v>
      </c>
      <c r="AQ46" s="10">
        <f t="shared" si="60"/>
        <v>3</v>
      </c>
      <c r="AR46" s="10">
        <f t="shared" si="61"/>
        <v>2</v>
      </c>
      <c r="AS46" s="10">
        <f t="shared" si="62"/>
        <v>1</v>
      </c>
      <c r="AT46" s="10">
        <f t="shared" si="63"/>
        <v>1</v>
      </c>
      <c r="AU46" s="10">
        <f t="shared" si="64"/>
        <v>1</v>
      </c>
      <c r="AV46" s="10">
        <f t="shared" si="65"/>
        <v>2</v>
      </c>
      <c r="AW46" s="10">
        <f t="shared" si="66"/>
        <v>3</v>
      </c>
      <c r="AX46" s="10">
        <f t="shared" si="67"/>
        <v>2</v>
      </c>
      <c r="AY46" s="10">
        <f t="shared" si="68"/>
        <v>1</v>
      </c>
      <c r="AZ46" s="10">
        <f t="shared" si="69"/>
        <v>0</v>
      </c>
      <c r="BA46" s="10">
        <f t="shared" si="70"/>
        <v>2</v>
      </c>
      <c r="BB46" s="10">
        <f t="shared" si="71"/>
        <v>2</v>
      </c>
      <c r="BC46" s="10">
        <f t="shared" si="72"/>
        <v>1</v>
      </c>
      <c r="BD46" s="10">
        <f t="shared" si="73"/>
        <v>1</v>
      </c>
      <c r="BF46" s="10">
        <f t="shared" si="74"/>
        <v>2</v>
      </c>
      <c r="BI46" s="10">
        <f t="shared" si="42"/>
        <v>331</v>
      </c>
      <c r="BJ46" s="10">
        <f t="shared" si="43"/>
        <v>307</v>
      </c>
      <c r="BK46" s="10">
        <f t="shared" si="44"/>
        <v>298</v>
      </c>
      <c r="BL46" s="10">
        <f t="shared" si="45"/>
        <v>266</v>
      </c>
      <c r="BM46" s="10">
        <f t="shared" si="46"/>
        <v>262</v>
      </c>
      <c r="BN46" s="10">
        <f t="shared" si="47"/>
        <v>213</v>
      </c>
      <c r="BO46" s="10">
        <f t="shared" si="48"/>
        <v>195</v>
      </c>
      <c r="BP46" s="10">
        <f t="shared" si="49"/>
        <v>188</v>
      </c>
      <c r="BQ46" s="10" t="str">
        <f t="shared" si="50"/>
        <v/>
      </c>
      <c r="BR46" s="10" t="str">
        <f t="shared" si="51"/>
        <v/>
      </c>
      <c r="BS46" s="10" t="str">
        <f t="shared" si="52"/>
        <v/>
      </c>
      <c r="BT46" s="10" t="str">
        <f t="shared" si="53"/>
        <v/>
      </c>
      <c r="BU46" s="10" t="str">
        <f t="shared" si="54"/>
        <v/>
      </c>
      <c r="BV46" s="10" t="str">
        <f t="shared" si="35"/>
        <v/>
      </c>
      <c r="BW46" s="10" t="str">
        <f t="shared" si="36"/>
        <v/>
      </c>
      <c r="BX46" s="10" t="str">
        <f t="shared" si="37"/>
        <v/>
      </c>
      <c r="BY46" s="10" t="str">
        <f t="shared" si="38"/>
        <v>-</v>
      </c>
      <c r="BZ46" s="10" t="str">
        <f t="shared" si="39"/>
        <v>-</v>
      </c>
      <c r="CA46" s="10" t="str">
        <f t="shared" si="40"/>
        <v>-</v>
      </c>
      <c r="CB46" s="31">
        <f t="shared" si="41"/>
        <v>7</v>
      </c>
      <c r="CD46">
        <f t="shared" si="30"/>
        <v>2060</v>
      </c>
      <c r="EO46" s="10">
        <v>42</v>
      </c>
      <c r="EQ46" s="10">
        <f t="shared" si="75"/>
        <v>42</v>
      </c>
      <c r="ER46" s="10" t="str">
        <f t="shared" si="32"/>
        <v>(35)</v>
      </c>
    </row>
    <row r="47" spans="1:148" ht="15.75" x14ac:dyDescent="0.25">
      <c r="A47" s="7" t="str">
        <f t="shared" si="33"/>
        <v>43 (45)</v>
      </c>
      <c r="B47" s="8" t="s">
        <v>157</v>
      </c>
      <c r="C47" s="9" t="s">
        <v>65</v>
      </c>
      <c r="D47" s="20">
        <f t="shared" si="2"/>
        <v>2019</v>
      </c>
      <c r="E47" s="18"/>
      <c r="F47" s="14">
        <f t="shared" si="3"/>
        <v>10</v>
      </c>
      <c r="G47" s="19">
        <f t="shared" si="4"/>
        <v>100.95</v>
      </c>
      <c r="H47" s="18"/>
      <c r="I47" s="14"/>
      <c r="J47" s="14"/>
      <c r="K47" s="14">
        <v>267</v>
      </c>
      <c r="L47" s="14">
        <v>204</v>
      </c>
      <c r="M47" s="14"/>
      <c r="N47" s="14">
        <v>231</v>
      </c>
      <c r="O47" s="14"/>
      <c r="P47" s="14"/>
      <c r="Q47" s="14">
        <v>159</v>
      </c>
      <c r="R47" s="50"/>
      <c r="S47" s="29">
        <v>173</v>
      </c>
      <c r="T47" s="51">
        <v>193</v>
      </c>
      <c r="U47" s="14">
        <v>145</v>
      </c>
      <c r="V47" s="14">
        <v>245</v>
      </c>
      <c r="W47" s="64"/>
      <c r="X47" s="14"/>
      <c r="Y47" s="14"/>
      <c r="Z47" s="14">
        <v>172</v>
      </c>
      <c r="AA47" s="14">
        <v>230</v>
      </c>
      <c r="AB47" s="24">
        <f t="shared" si="5"/>
        <v>17</v>
      </c>
      <c r="AC47" s="68" t="str">
        <f t="shared" si="6"/>
        <v>-</v>
      </c>
      <c r="AD47" s="68" t="str">
        <f t="shared" si="7"/>
        <v>-</v>
      </c>
      <c r="AE47" s="68" t="str">
        <f t="shared" si="8"/>
        <v>-</v>
      </c>
      <c r="AF47" s="32">
        <v>45</v>
      </c>
      <c r="AG47" s="32">
        <f t="shared" si="76"/>
        <v>43</v>
      </c>
      <c r="AH47" s="32">
        <f t="shared" si="9"/>
        <v>43</v>
      </c>
      <c r="AI47" s="17">
        <v>43</v>
      </c>
      <c r="AL47" s="10">
        <f t="shared" si="55"/>
        <v>0</v>
      </c>
      <c r="AM47" s="10">
        <f t="shared" si="56"/>
        <v>1</v>
      </c>
      <c r="AN47" s="10">
        <f t="shared" si="57"/>
        <v>2</v>
      </c>
      <c r="AO47" s="10">
        <f t="shared" si="58"/>
        <v>3</v>
      </c>
      <c r="AP47" s="10">
        <f t="shared" si="59"/>
        <v>2</v>
      </c>
      <c r="AQ47" s="10">
        <f t="shared" si="60"/>
        <v>2</v>
      </c>
      <c r="AR47" s="10">
        <f t="shared" si="61"/>
        <v>2</v>
      </c>
      <c r="AS47" s="10">
        <f t="shared" si="62"/>
        <v>1</v>
      </c>
      <c r="AT47" s="10">
        <f t="shared" si="63"/>
        <v>2</v>
      </c>
      <c r="AU47" s="10">
        <f t="shared" si="64"/>
        <v>2</v>
      </c>
      <c r="AV47" s="10">
        <f t="shared" si="65"/>
        <v>2</v>
      </c>
      <c r="AW47" s="10">
        <f t="shared" si="66"/>
        <v>3</v>
      </c>
      <c r="AX47" s="10">
        <f t="shared" si="67"/>
        <v>3</v>
      </c>
      <c r="AY47" s="10">
        <f t="shared" si="68"/>
        <v>3</v>
      </c>
      <c r="AZ47" s="10">
        <f t="shared" si="69"/>
        <v>1</v>
      </c>
      <c r="BA47" s="10">
        <f t="shared" si="70"/>
        <v>1</v>
      </c>
      <c r="BB47" s="10">
        <f t="shared" si="71"/>
        <v>1</v>
      </c>
      <c r="BC47" s="10">
        <f t="shared" si="72"/>
        <v>2</v>
      </c>
      <c r="BD47" s="10">
        <f t="shared" si="73"/>
        <v>3</v>
      </c>
      <c r="BF47" s="10">
        <f t="shared" si="74"/>
        <v>2</v>
      </c>
      <c r="BI47" s="10">
        <f t="shared" si="42"/>
        <v>267</v>
      </c>
      <c r="BJ47" s="10">
        <f t="shared" si="43"/>
        <v>245</v>
      </c>
      <c r="BK47" s="10">
        <f t="shared" si="44"/>
        <v>231</v>
      </c>
      <c r="BL47" s="10">
        <f t="shared" si="45"/>
        <v>230</v>
      </c>
      <c r="BM47" s="10">
        <f t="shared" si="46"/>
        <v>204</v>
      </c>
      <c r="BN47" s="10">
        <f t="shared" si="47"/>
        <v>193</v>
      </c>
      <c r="BO47" s="10">
        <f t="shared" si="48"/>
        <v>173</v>
      </c>
      <c r="BP47" s="10">
        <f t="shared" si="49"/>
        <v>172</v>
      </c>
      <c r="BQ47" s="10">
        <f t="shared" si="50"/>
        <v>159</v>
      </c>
      <c r="BR47" s="10">
        <f t="shared" si="51"/>
        <v>145</v>
      </c>
      <c r="BS47" s="10" t="str">
        <f t="shared" si="52"/>
        <v/>
      </c>
      <c r="BT47" s="10" t="str">
        <f t="shared" si="53"/>
        <v/>
      </c>
      <c r="BU47" s="10" t="str">
        <f t="shared" si="54"/>
        <v/>
      </c>
      <c r="BV47" s="10" t="str">
        <f t="shared" si="35"/>
        <v/>
      </c>
      <c r="BW47" s="10" t="str">
        <f t="shared" si="36"/>
        <v/>
      </c>
      <c r="BX47" s="10" t="str">
        <f t="shared" si="37"/>
        <v/>
      </c>
      <c r="BY47" s="10" t="str">
        <f t="shared" si="38"/>
        <v>-</v>
      </c>
      <c r="BZ47" s="10" t="str">
        <f t="shared" si="39"/>
        <v>-</v>
      </c>
      <c r="CA47" s="10" t="str">
        <f t="shared" si="40"/>
        <v>-</v>
      </c>
      <c r="CB47" s="31">
        <f t="shared" si="41"/>
        <v>5</v>
      </c>
      <c r="CD47">
        <f t="shared" si="30"/>
        <v>2019</v>
      </c>
      <c r="EO47" s="10">
        <v>43</v>
      </c>
      <c r="EQ47" s="10">
        <f t="shared" si="75"/>
        <v>43</v>
      </c>
      <c r="ER47" s="10" t="str">
        <f t="shared" si="32"/>
        <v>(45)</v>
      </c>
    </row>
    <row r="48" spans="1:148" ht="15.75" x14ac:dyDescent="0.25">
      <c r="A48" s="7" t="str">
        <f t="shared" si="33"/>
        <v>44 (39)</v>
      </c>
      <c r="B48" s="33" t="s">
        <v>74</v>
      </c>
      <c r="C48" s="34" t="s">
        <v>88</v>
      </c>
      <c r="D48" s="20">
        <f t="shared" si="2"/>
        <v>2009</v>
      </c>
      <c r="E48" s="18"/>
      <c r="F48" s="14">
        <f t="shared" si="3"/>
        <v>10</v>
      </c>
      <c r="G48" s="19">
        <f t="shared" si="4"/>
        <v>100.45</v>
      </c>
      <c r="H48" s="18"/>
      <c r="I48" s="61"/>
      <c r="J48" s="100">
        <v>167</v>
      </c>
      <c r="K48" s="100">
        <v>197</v>
      </c>
      <c r="L48" s="100">
        <v>150</v>
      </c>
      <c r="M48" s="100"/>
      <c r="N48" s="100">
        <v>273</v>
      </c>
      <c r="O48" s="100"/>
      <c r="P48" s="100"/>
      <c r="Q48" s="100">
        <v>185</v>
      </c>
      <c r="R48" s="106">
        <v>209</v>
      </c>
      <c r="S48" s="100">
        <v>149</v>
      </c>
      <c r="T48" s="107">
        <v>223</v>
      </c>
      <c r="U48" s="100">
        <v>183</v>
      </c>
      <c r="V48" s="100"/>
      <c r="W48" s="100"/>
      <c r="X48" s="100"/>
      <c r="Y48" s="100">
        <v>273</v>
      </c>
      <c r="Z48" s="100"/>
      <c r="AA48" s="100"/>
      <c r="AB48" s="126">
        <f t="shared" si="5"/>
        <v>17</v>
      </c>
      <c r="AC48" s="68" t="str">
        <f t="shared" si="6"/>
        <v>-</v>
      </c>
      <c r="AD48" s="68" t="str">
        <f t="shared" si="7"/>
        <v>-</v>
      </c>
      <c r="AE48" s="68" t="str">
        <f t="shared" si="8"/>
        <v>-</v>
      </c>
      <c r="AF48" s="32">
        <v>39</v>
      </c>
      <c r="AG48" s="32">
        <f t="shared" si="76"/>
        <v>44</v>
      </c>
      <c r="AH48" s="32">
        <f t="shared" si="9"/>
        <v>44</v>
      </c>
      <c r="AI48" s="17">
        <v>44</v>
      </c>
      <c r="AL48" s="10">
        <f t="shared" si="55"/>
        <v>0</v>
      </c>
      <c r="AM48" s="10">
        <f t="shared" si="56"/>
        <v>2</v>
      </c>
      <c r="AN48" s="10">
        <f t="shared" si="57"/>
        <v>3</v>
      </c>
      <c r="AO48" s="10">
        <f t="shared" si="58"/>
        <v>3</v>
      </c>
      <c r="AP48" s="10">
        <f t="shared" si="59"/>
        <v>2</v>
      </c>
      <c r="AQ48" s="10">
        <f t="shared" si="60"/>
        <v>2</v>
      </c>
      <c r="AR48" s="10">
        <f t="shared" si="61"/>
        <v>2</v>
      </c>
      <c r="AS48" s="10">
        <f t="shared" si="62"/>
        <v>1</v>
      </c>
      <c r="AT48" s="10">
        <f t="shared" si="63"/>
        <v>2</v>
      </c>
      <c r="AU48" s="10">
        <f t="shared" si="64"/>
        <v>3</v>
      </c>
      <c r="AV48" s="10">
        <f t="shared" si="65"/>
        <v>3</v>
      </c>
      <c r="AW48" s="10">
        <f t="shared" si="66"/>
        <v>3</v>
      </c>
      <c r="AX48" s="10">
        <f t="shared" si="67"/>
        <v>3</v>
      </c>
      <c r="AY48" s="10">
        <f t="shared" si="68"/>
        <v>2</v>
      </c>
      <c r="AZ48" s="10">
        <f t="shared" si="69"/>
        <v>0</v>
      </c>
      <c r="BA48" s="10">
        <f t="shared" si="70"/>
        <v>1</v>
      </c>
      <c r="BB48" s="10">
        <f t="shared" si="71"/>
        <v>2</v>
      </c>
      <c r="BC48" s="10">
        <f t="shared" si="72"/>
        <v>2</v>
      </c>
      <c r="BD48" s="10">
        <f t="shared" si="73"/>
        <v>1</v>
      </c>
      <c r="BF48" s="10">
        <f t="shared" si="74"/>
        <v>2</v>
      </c>
      <c r="BI48" s="10">
        <f t="shared" si="42"/>
        <v>273</v>
      </c>
      <c r="BJ48" s="10">
        <f t="shared" si="43"/>
        <v>273</v>
      </c>
      <c r="BK48" s="10">
        <f t="shared" si="44"/>
        <v>223</v>
      </c>
      <c r="BL48" s="10">
        <f t="shared" si="45"/>
        <v>209</v>
      </c>
      <c r="BM48" s="10">
        <f t="shared" si="46"/>
        <v>197</v>
      </c>
      <c r="BN48" s="10">
        <f t="shared" si="47"/>
        <v>185</v>
      </c>
      <c r="BO48" s="10">
        <f t="shared" si="48"/>
        <v>183</v>
      </c>
      <c r="BP48" s="10">
        <f t="shared" si="49"/>
        <v>167</v>
      </c>
      <c r="BQ48" s="10">
        <f t="shared" si="50"/>
        <v>150</v>
      </c>
      <c r="BR48" s="10">
        <f t="shared" si="51"/>
        <v>149</v>
      </c>
      <c r="BS48" s="10" t="str">
        <f t="shared" si="52"/>
        <v/>
      </c>
      <c r="BT48" s="10" t="str">
        <f t="shared" si="53"/>
        <v/>
      </c>
      <c r="BU48" s="10" t="str">
        <f t="shared" si="54"/>
        <v/>
      </c>
      <c r="BV48" s="10" t="str">
        <f t="shared" si="35"/>
        <v/>
      </c>
      <c r="BW48" s="10" t="str">
        <f t="shared" si="36"/>
        <v/>
      </c>
      <c r="BX48" s="10" t="str">
        <f t="shared" si="37"/>
        <v/>
      </c>
      <c r="BY48" s="10" t="str">
        <f t="shared" si="38"/>
        <v>-</v>
      </c>
      <c r="BZ48" s="10" t="str">
        <f t="shared" si="39"/>
        <v>-</v>
      </c>
      <c r="CA48" s="10" t="str">
        <f t="shared" si="40"/>
        <v>-</v>
      </c>
      <c r="CB48" s="31">
        <f t="shared" si="41"/>
        <v>5</v>
      </c>
      <c r="CD48">
        <f t="shared" si="30"/>
        <v>2009</v>
      </c>
      <c r="EO48" s="10">
        <v>44</v>
      </c>
      <c r="EQ48" s="10">
        <f t="shared" si="75"/>
        <v>44</v>
      </c>
      <c r="ER48" s="10" t="str">
        <f t="shared" si="32"/>
        <v>(39)</v>
      </c>
    </row>
    <row r="49" spans="1:148" ht="15.75" x14ac:dyDescent="0.25">
      <c r="A49" s="7" t="str">
        <f t="shared" si="33"/>
        <v>45 (46)</v>
      </c>
      <c r="B49" s="8" t="s">
        <v>221</v>
      </c>
      <c r="C49" s="9" t="s">
        <v>95</v>
      </c>
      <c r="D49" s="20">
        <f t="shared" si="2"/>
        <v>1947</v>
      </c>
      <c r="E49" s="18"/>
      <c r="F49" s="14">
        <f t="shared" si="3"/>
        <v>11</v>
      </c>
      <c r="G49" s="19">
        <f t="shared" si="4"/>
        <v>88.5</v>
      </c>
      <c r="H49" s="18"/>
      <c r="I49" s="61"/>
      <c r="J49" s="61">
        <v>185</v>
      </c>
      <c r="K49" s="61">
        <v>183</v>
      </c>
      <c r="L49" s="61">
        <v>205</v>
      </c>
      <c r="M49" s="61">
        <v>234</v>
      </c>
      <c r="N49" s="61">
        <v>146</v>
      </c>
      <c r="O49" s="61"/>
      <c r="P49" s="61"/>
      <c r="Q49" s="61">
        <v>98</v>
      </c>
      <c r="R49" s="97"/>
      <c r="S49" s="61">
        <v>96</v>
      </c>
      <c r="T49" s="94">
        <v>215</v>
      </c>
      <c r="U49" s="61">
        <v>205</v>
      </c>
      <c r="V49" s="61">
        <v>171</v>
      </c>
      <c r="W49" s="61"/>
      <c r="X49" s="61"/>
      <c r="Y49" s="61"/>
      <c r="Z49" s="61"/>
      <c r="AA49" s="61">
        <v>209</v>
      </c>
      <c r="AB49" s="105">
        <f t="shared" si="5"/>
        <v>17</v>
      </c>
      <c r="AC49" s="68" t="str">
        <f t="shared" si="6"/>
        <v>-</v>
      </c>
      <c r="AD49" s="68" t="str">
        <f t="shared" si="7"/>
        <v>-</v>
      </c>
      <c r="AE49" s="68" t="str">
        <f t="shared" si="8"/>
        <v>-</v>
      </c>
      <c r="AF49" s="32">
        <v>46</v>
      </c>
      <c r="AG49" s="32">
        <f t="shared" si="76"/>
        <v>45</v>
      </c>
      <c r="AH49" s="32">
        <f t="shared" si="9"/>
        <v>45</v>
      </c>
      <c r="AI49" s="17">
        <v>45</v>
      </c>
      <c r="AL49" s="10">
        <f t="shared" si="55"/>
        <v>0</v>
      </c>
      <c r="AM49" s="10">
        <f t="shared" si="56"/>
        <v>2</v>
      </c>
      <c r="AN49" s="10">
        <f t="shared" si="57"/>
        <v>3</v>
      </c>
      <c r="AO49" s="10">
        <f t="shared" si="58"/>
        <v>3</v>
      </c>
      <c r="AP49" s="10">
        <f t="shared" si="59"/>
        <v>3</v>
      </c>
      <c r="AQ49" s="10">
        <f t="shared" si="60"/>
        <v>3</v>
      </c>
      <c r="AR49" s="10">
        <f t="shared" si="61"/>
        <v>2</v>
      </c>
      <c r="AS49" s="10">
        <f t="shared" si="62"/>
        <v>1</v>
      </c>
      <c r="AT49" s="10">
        <f t="shared" si="63"/>
        <v>2</v>
      </c>
      <c r="AU49" s="10">
        <f t="shared" si="64"/>
        <v>2</v>
      </c>
      <c r="AV49" s="10">
        <f t="shared" si="65"/>
        <v>2</v>
      </c>
      <c r="AW49" s="10">
        <f t="shared" si="66"/>
        <v>3</v>
      </c>
      <c r="AX49" s="10">
        <f t="shared" si="67"/>
        <v>3</v>
      </c>
      <c r="AY49" s="10">
        <f t="shared" si="68"/>
        <v>3</v>
      </c>
      <c r="AZ49" s="10">
        <f t="shared" si="69"/>
        <v>1</v>
      </c>
      <c r="BA49" s="10">
        <f t="shared" si="70"/>
        <v>1</v>
      </c>
      <c r="BB49" s="10">
        <f t="shared" si="71"/>
        <v>1</v>
      </c>
      <c r="BC49" s="10">
        <f t="shared" si="72"/>
        <v>1</v>
      </c>
      <c r="BD49" s="10">
        <f t="shared" si="73"/>
        <v>2</v>
      </c>
      <c r="BF49" s="10">
        <f t="shared" si="74"/>
        <v>2</v>
      </c>
      <c r="BI49" s="10">
        <f t="shared" si="42"/>
        <v>234</v>
      </c>
      <c r="BJ49" s="10">
        <f t="shared" si="43"/>
        <v>215</v>
      </c>
      <c r="BK49" s="10">
        <f t="shared" si="44"/>
        <v>209</v>
      </c>
      <c r="BL49" s="10">
        <f t="shared" si="45"/>
        <v>205</v>
      </c>
      <c r="BM49" s="10">
        <f t="shared" si="46"/>
        <v>205</v>
      </c>
      <c r="BN49" s="10">
        <f t="shared" si="47"/>
        <v>185</v>
      </c>
      <c r="BO49" s="10">
        <f t="shared" si="48"/>
        <v>183</v>
      </c>
      <c r="BP49" s="10">
        <f t="shared" si="49"/>
        <v>171</v>
      </c>
      <c r="BQ49" s="10">
        <f t="shared" si="50"/>
        <v>146</v>
      </c>
      <c r="BR49" s="10">
        <f t="shared" si="51"/>
        <v>98</v>
      </c>
      <c r="BS49" s="10">
        <f t="shared" si="52"/>
        <v>96</v>
      </c>
      <c r="BT49" s="10" t="str">
        <f t="shared" si="53"/>
        <v/>
      </c>
      <c r="BU49" s="10" t="str">
        <f t="shared" si="54"/>
        <v/>
      </c>
      <c r="BV49" s="10" t="str">
        <f t="shared" si="35"/>
        <v/>
      </c>
      <c r="BW49" s="10" t="str">
        <f t="shared" si="36"/>
        <v/>
      </c>
      <c r="BX49" s="10" t="str">
        <f t="shared" si="37"/>
        <v/>
      </c>
      <c r="BY49" s="10" t="str">
        <f t="shared" si="38"/>
        <v>-</v>
      </c>
      <c r="BZ49" s="10" t="str">
        <f t="shared" si="39"/>
        <v>-</v>
      </c>
      <c r="CA49" s="10" t="str">
        <f t="shared" si="40"/>
        <v>-</v>
      </c>
      <c r="CB49" s="31">
        <f t="shared" si="41"/>
        <v>4</v>
      </c>
      <c r="CD49">
        <f t="shared" si="30"/>
        <v>1947</v>
      </c>
      <c r="EO49" s="10">
        <v>45</v>
      </c>
      <c r="EQ49" s="10">
        <f t="shared" si="75"/>
        <v>45</v>
      </c>
      <c r="ER49" s="10" t="str">
        <f t="shared" si="32"/>
        <v>(46)</v>
      </c>
    </row>
    <row r="50" spans="1:148" ht="15.75" x14ac:dyDescent="0.25">
      <c r="A50" s="7" t="str">
        <f t="shared" si="33"/>
        <v>46 (47)</v>
      </c>
      <c r="B50" s="8" t="s">
        <v>46</v>
      </c>
      <c r="C50" s="9" t="s">
        <v>89</v>
      </c>
      <c r="D50" s="20">
        <f t="shared" si="2"/>
        <v>1928</v>
      </c>
      <c r="E50" s="18"/>
      <c r="F50" s="14">
        <f t="shared" si="3"/>
        <v>10</v>
      </c>
      <c r="G50" s="19">
        <f t="shared" si="4"/>
        <v>96.4</v>
      </c>
      <c r="H50" s="18"/>
      <c r="I50" s="61"/>
      <c r="J50" s="61">
        <v>196</v>
      </c>
      <c r="K50" s="61">
        <v>166</v>
      </c>
      <c r="L50" s="61">
        <v>228</v>
      </c>
      <c r="M50" s="61"/>
      <c r="N50" s="61">
        <v>207</v>
      </c>
      <c r="O50" s="61"/>
      <c r="P50" s="61"/>
      <c r="Q50" s="61">
        <v>123</v>
      </c>
      <c r="R50" s="97">
        <v>362</v>
      </c>
      <c r="S50" s="61"/>
      <c r="T50" s="94">
        <v>198</v>
      </c>
      <c r="U50" s="61">
        <v>111</v>
      </c>
      <c r="V50" s="61"/>
      <c r="W50" s="61"/>
      <c r="X50" s="61"/>
      <c r="Y50" s="61">
        <v>185</v>
      </c>
      <c r="Z50" s="61">
        <v>152</v>
      </c>
      <c r="AA50" s="61"/>
      <c r="AB50" s="105">
        <f t="shared" si="5"/>
        <v>17</v>
      </c>
      <c r="AC50" s="68" t="str">
        <f t="shared" si="6"/>
        <v>-</v>
      </c>
      <c r="AD50" s="68" t="str">
        <f t="shared" si="7"/>
        <v>-</v>
      </c>
      <c r="AE50" s="68" t="str">
        <f t="shared" si="8"/>
        <v>-</v>
      </c>
      <c r="AF50" s="32">
        <v>47</v>
      </c>
      <c r="AG50" s="32">
        <f t="shared" si="76"/>
        <v>46</v>
      </c>
      <c r="AH50" s="32">
        <f t="shared" si="9"/>
        <v>46</v>
      </c>
      <c r="AI50" s="17">
        <v>46</v>
      </c>
      <c r="AL50" s="10">
        <f t="shared" si="55"/>
        <v>0</v>
      </c>
      <c r="AM50" s="10">
        <f t="shared" si="56"/>
        <v>2</v>
      </c>
      <c r="AN50" s="10">
        <f t="shared" si="57"/>
        <v>3</v>
      </c>
      <c r="AO50" s="10">
        <f t="shared" si="58"/>
        <v>3</v>
      </c>
      <c r="AP50" s="10">
        <f t="shared" si="59"/>
        <v>2</v>
      </c>
      <c r="AQ50" s="10">
        <f t="shared" si="60"/>
        <v>2</v>
      </c>
      <c r="AR50" s="10">
        <f t="shared" si="61"/>
        <v>2</v>
      </c>
      <c r="AS50" s="10">
        <f t="shared" si="62"/>
        <v>1</v>
      </c>
      <c r="AT50" s="10">
        <f t="shared" si="63"/>
        <v>2</v>
      </c>
      <c r="AU50" s="10">
        <f t="shared" si="64"/>
        <v>3</v>
      </c>
      <c r="AV50" s="10">
        <f t="shared" si="65"/>
        <v>2</v>
      </c>
      <c r="AW50" s="10">
        <f t="shared" si="66"/>
        <v>2</v>
      </c>
      <c r="AX50" s="10">
        <f t="shared" si="67"/>
        <v>3</v>
      </c>
      <c r="AY50" s="10">
        <f t="shared" si="68"/>
        <v>2</v>
      </c>
      <c r="AZ50" s="10">
        <f t="shared" si="69"/>
        <v>0</v>
      </c>
      <c r="BA50" s="10">
        <f t="shared" si="70"/>
        <v>1</v>
      </c>
      <c r="BB50" s="10">
        <f t="shared" si="71"/>
        <v>2</v>
      </c>
      <c r="BC50" s="10">
        <f t="shared" si="72"/>
        <v>3</v>
      </c>
      <c r="BD50" s="10">
        <f t="shared" si="73"/>
        <v>2</v>
      </c>
      <c r="BF50" s="10">
        <f t="shared" si="74"/>
        <v>2</v>
      </c>
      <c r="BI50" s="10">
        <f t="shared" si="42"/>
        <v>362</v>
      </c>
      <c r="BJ50" s="10">
        <f t="shared" si="43"/>
        <v>228</v>
      </c>
      <c r="BK50" s="10">
        <f t="shared" si="44"/>
        <v>207</v>
      </c>
      <c r="BL50" s="10">
        <f t="shared" si="45"/>
        <v>198</v>
      </c>
      <c r="BM50" s="10">
        <f t="shared" si="46"/>
        <v>196</v>
      </c>
      <c r="BN50" s="10">
        <f t="shared" si="47"/>
        <v>185</v>
      </c>
      <c r="BO50" s="10">
        <f t="shared" si="48"/>
        <v>166</v>
      </c>
      <c r="BP50" s="10">
        <f t="shared" si="49"/>
        <v>152</v>
      </c>
      <c r="BQ50" s="10">
        <f t="shared" si="50"/>
        <v>123</v>
      </c>
      <c r="BR50" s="10">
        <f t="shared" si="51"/>
        <v>111</v>
      </c>
      <c r="BS50" s="10" t="str">
        <f t="shared" si="52"/>
        <v/>
      </c>
      <c r="BT50" s="10" t="str">
        <f t="shared" si="53"/>
        <v/>
      </c>
      <c r="BU50" s="10" t="str">
        <f t="shared" si="54"/>
        <v/>
      </c>
      <c r="BV50" s="10" t="str">
        <f t="shared" si="35"/>
        <v/>
      </c>
      <c r="BW50" s="10" t="str">
        <f t="shared" si="36"/>
        <v/>
      </c>
      <c r="BX50" s="10" t="str">
        <f t="shared" si="37"/>
        <v/>
      </c>
      <c r="BY50" s="10" t="str">
        <f t="shared" si="38"/>
        <v>-</v>
      </c>
      <c r="BZ50" s="10" t="str">
        <f t="shared" si="39"/>
        <v>-</v>
      </c>
      <c r="CA50" s="10" t="str">
        <f t="shared" si="40"/>
        <v>-</v>
      </c>
      <c r="CB50" s="31">
        <f t="shared" si="41"/>
        <v>5</v>
      </c>
      <c r="CD50">
        <f t="shared" si="30"/>
        <v>1928</v>
      </c>
      <c r="EO50" s="10">
        <v>46</v>
      </c>
      <c r="EQ50" s="10">
        <f t="shared" si="75"/>
        <v>46</v>
      </c>
      <c r="ER50" s="10" t="str">
        <f t="shared" si="32"/>
        <v>(47)</v>
      </c>
    </row>
    <row r="51" spans="1:148" ht="15.75" x14ac:dyDescent="0.25">
      <c r="A51" s="7" t="str">
        <f t="shared" si="33"/>
        <v>47 (44)</v>
      </c>
      <c r="B51" s="92" t="s">
        <v>173</v>
      </c>
      <c r="C51" s="62" t="s">
        <v>143</v>
      </c>
      <c r="D51" s="20">
        <f t="shared" si="2"/>
        <v>1875</v>
      </c>
      <c r="E51" s="18"/>
      <c r="F51" s="14">
        <f t="shared" si="3"/>
        <v>10</v>
      </c>
      <c r="G51" s="19">
        <f t="shared" si="4"/>
        <v>93.75</v>
      </c>
      <c r="H51" s="18"/>
      <c r="I51" s="14"/>
      <c r="J51" s="100">
        <v>211</v>
      </c>
      <c r="K51" s="100">
        <v>201</v>
      </c>
      <c r="L51" s="100">
        <v>148</v>
      </c>
      <c r="M51" s="100">
        <v>185</v>
      </c>
      <c r="N51" s="100">
        <v>199</v>
      </c>
      <c r="O51" s="100"/>
      <c r="P51" s="100"/>
      <c r="Q51" s="100">
        <v>211</v>
      </c>
      <c r="R51" s="106"/>
      <c r="S51" s="100"/>
      <c r="T51" s="107">
        <v>140</v>
      </c>
      <c r="U51" s="100"/>
      <c r="V51" s="100">
        <v>169</v>
      </c>
      <c r="W51" s="100"/>
      <c r="X51" s="100">
        <v>236</v>
      </c>
      <c r="Y51" s="100"/>
      <c r="Z51" s="100">
        <v>175</v>
      </c>
      <c r="AA51" s="100"/>
      <c r="AB51" s="126">
        <f t="shared" si="5"/>
        <v>17</v>
      </c>
      <c r="AC51" s="68" t="str">
        <f t="shared" si="6"/>
        <v>-</v>
      </c>
      <c r="AD51" s="68" t="str">
        <f t="shared" si="7"/>
        <v>-</v>
      </c>
      <c r="AE51" s="68" t="str">
        <f t="shared" si="8"/>
        <v>-</v>
      </c>
      <c r="AF51" s="32">
        <v>44</v>
      </c>
      <c r="AG51" s="32">
        <f t="shared" si="76"/>
        <v>47</v>
      </c>
      <c r="AH51" s="32">
        <f t="shared" si="9"/>
        <v>47</v>
      </c>
      <c r="AI51" s="17">
        <v>47</v>
      </c>
      <c r="AL51" s="10">
        <f t="shared" si="55"/>
        <v>0</v>
      </c>
      <c r="AM51" s="10">
        <f t="shared" si="56"/>
        <v>2</v>
      </c>
      <c r="AN51" s="10">
        <f t="shared" si="57"/>
        <v>3</v>
      </c>
      <c r="AO51" s="10">
        <f t="shared" si="58"/>
        <v>3</v>
      </c>
      <c r="AP51" s="10">
        <f t="shared" si="59"/>
        <v>3</v>
      </c>
      <c r="AQ51" s="10">
        <f t="shared" si="60"/>
        <v>3</v>
      </c>
      <c r="AR51" s="10">
        <f t="shared" si="61"/>
        <v>2</v>
      </c>
      <c r="AS51" s="10">
        <f t="shared" si="62"/>
        <v>1</v>
      </c>
      <c r="AT51" s="10">
        <f t="shared" si="63"/>
        <v>2</v>
      </c>
      <c r="AU51" s="10">
        <f t="shared" si="64"/>
        <v>2</v>
      </c>
      <c r="AV51" s="10">
        <f t="shared" si="65"/>
        <v>1</v>
      </c>
      <c r="AW51" s="10">
        <f t="shared" si="66"/>
        <v>2</v>
      </c>
      <c r="AX51" s="10">
        <f t="shared" si="67"/>
        <v>2</v>
      </c>
      <c r="AY51" s="10">
        <f t="shared" si="68"/>
        <v>2</v>
      </c>
      <c r="AZ51" s="10">
        <f t="shared" si="69"/>
        <v>1</v>
      </c>
      <c r="BA51" s="10">
        <f t="shared" si="70"/>
        <v>2</v>
      </c>
      <c r="BB51" s="10">
        <f t="shared" si="71"/>
        <v>2</v>
      </c>
      <c r="BC51" s="10">
        <f t="shared" si="72"/>
        <v>2</v>
      </c>
      <c r="BD51" s="10">
        <f t="shared" si="73"/>
        <v>2</v>
      </c>
      <c r="BF51" s="10">
        <f t="shared" si="74"/>
        <v>2</v>
      </c>
      <c r="BI51" s="10">
        <f t="shared" si="42"/>
        <v>236</v>
      </c>
      <c r="BJ51" s="10">
        <f t="shared" si="43"/>
        <v>211</v>
      </c>
      <c r="BK51" s="10">
        <f t="shared" si="44"/>
        <v>211</v>
      </c>
      <c r="BL51" s="10">
        <f t="shared" si="45"/>
        <v>201</v>
      </c>
      <c r="BM51" s="10">
        <f t="shared" si="46"/>
        <v>199</v>
      </c>
      <c r="BN51" s="10">
        <f t="shared" si="47"/>
        <v>185</v>
      </c>
      <c r="BO51" s="10">
        <f t="shared" si="48"/>
        <v>175</v>
      </c>
      <c r="BP51" s="10">
        <f t="shared" si="49"/>
        <v>169</v>
      </c>
      <c r="BQ51" s="10">
        <f t="shared" si="50"/>
        <v>148</v>
      </c>
      <c r="BR51" s="10">
        <f t="shared" si="51"/>
        <v>140</v>
      </c>
      <c r="BS51" s="10" t="str">
        <f t="shared" si="52"/>
        <v/>
      </c>
      <c r="BT51" s="10" t="str">
        <f t="shared" si="53"/>
        <v/>
      </c>
      <c r="BU51" s="10" t="str">
        <f t="shared" si="54"/>
        <v/>
      </c>
      <c r="BV51" s="10" t="str">
        <f t="shared" si="35"/>
        <v/>
      </c>
      <c r="BW51" s="10" t="str">
        <f t="shared" si="36"/>
        <v/>
      </c>
      <c r="BX51" s="10" t="str">
        <f t="shared" si="37"/>
        <v/>
      </c>
      <c r="BY51" s="10" t="str">
        <f t="shared" si="38"/>
        <v>-</v>
      </c>
      <c r="BZ51" s="10" t="str">
        <f t="shared" si="39"/>
        <v>-</v>
      </c>
      <c r="CA51" s="10" t="str">
        <f t="shared" si="40"/>
        <v>-</v>
      </c>
      <c r="CB51" s="31">
        <f t="shared" si="41"/>
        <v>5</v>
      </c>
      <c r="CD51">
        <f t="shared" si="30"/>
        <v>1875</v>
      </c>
      <c r="EO51" s="10">
        <v>47</v>
      </c>
      <c r="EQ51" s="10">
        <f t="shared" si="75"/>
        <v>47</v>
      </c>
      <c r="ER51" s="10" t="str">
        <f t="shared" si="32"/>
        <v>(44)</v>
      </c>
    </row>
    <row r="52" spans="1:148" ht="15.75" x14ac:dyDescent="0.25">
      <c r="A52" s="7" t="str">
        <f t="shared" si="33"/>
        <v>48 (49)</v>
      </c>
      <c r="B52" s="8" t="s">
        <v>81</v>
      </c>
      <c r="C52" s="9" t="s">
        <v>115</v>
      </c>
      <c r="D52" s="20">
        <f t="shared" si="2"/>
        <v>1772</v>
      </c>
      <c r="E52" s="18"/>
      <c r="F52" s="14">
        <f t="shared" si="3"/>
        <v>10</v>
      </c>
      <c r="G52" s="19">
        <f t="shared" si="4"/>
        <v>88.6</v>
      </c>
      <c r="H52" s="18"/>
      <c r="I52" s="14"/>
      <c r="J52" s="14"/>
      <c r="K52" s="14">
        <v>180</v>
      </c>
      <c r="L52" s="14">
        <v>172</v>
      </c>
      <c r="M52" s="14"/>
      <c r="N52" s="14">
        <v>155</v>
      </c>
      <c r="O52" s="14"/>
      <c r="P52" s="14"/>
      <c r="Q52" s="14">
        <v>178</v>
      </c>
      <c r="R52" s="50">
        <v>234</v>
      </c>
      <c r="S52" s="29">
        <v>188</v>
      </c>
      <c r="T52" s="51"/>
      <c r="U52" s="14"/>
      <c r="V52" s="64">
        <v>135</v>
      </c>
      <c r="W52" s="64"/>
      <c r="X52" s="14"/>
      <c r="Y52" s="14">
        <v>159</v>
      </c>
      <c r="Z52" s="14">
        <v>208</v>
      </c>
      <c r="AA52" s="14">
        <v>163</v>
      </c>
      <c r="AB52" s="24">
        <f t="shared" si="5"/>
        <v>17</v>
      </c>
      <c r="AC52" s="68" t="str">
        <f t="shared" si="6"/>
        <v>-</v>
      </c>
      <c r="AD52" s="68" t="str">
        <f t="shared" si="7"/>
        <v>-</v>
      </c>
      <c r="AE52" s="68" t="str">
        <f t="shared" si="8"/>
        <v>-</v>
      </c>
      <c r="AF52" s="32">
        <v>49</v>
      </c>
      <c r="AG52" s="32">
        <f t="shared" si="76"/>
        <v>48</v>
      </c>
      <c r="AH52" s="32">
        <f t="shared" si="9"/>
        <v>48</v>
      </c>
      <c r="AI52" s="17">
        <v>48</v>
      </c>
      <c r="AL52" s="10">
        <f t="shared" si="55"/>
        <v>0</v>
      </c>
      <c r="AM52" s="10">
        <f t="shared" si="56"/>
        <v>1</v>
      </c>
      <c r="AN52" s="10">
        <f t="shared" si="57"/>
        <v>2</v>
      </c>
      <c r="AO52" s="10">
        <f t="shared" si="58"/>
        <v>3</v>
      </c>
      <c r="AP52" s="10">
        <f t="shared" si="59"/>
        <v>2</v>
      </c>
      <c r="AQ52" s="10">
        <f t="shared" si="60"/>
        <v>2</v>
      </c>
      <c r="AR52" s="10">
        <f t="shared" si="61"/>
        <v>2</v>
      </c>
      <c r="AS52" s="10">
        <f t="shared" si="62"/>
        <v>1</v>
      </c>
      <c r="AT52" s="10">
        <f t="shared" si="63"/>
        <v>2</v>
      </c>
      <c r="AU52" s="10">
        <f t="shared" si="64"/>
        <v>3</v>
      </c>
      <c r="AV52" s="10">
        <f t="shared" si="65"/>
        <v>3</v>
      </c>
      <c r="AW52" s="10">
        <f t="shared" si="66"/>
        <v>2</v>
      </c>
      <c r="AX52" s="10">
        <f t="shared" si="67"/>
        <v>1</v>
      </c>
      <c r="AY52" s="10">
        <f t="shared" si="68"/>
        <v>2</v>
      </c>
      <c r="AZ52" s="10">
        <f t="shared" si="69"/>
        <v>1</v>
      </c>
      <c r="BA52" s="10">
        <f t="shared" si="70"/>
        <v>1</v>
      </c>
      <c r="BB52" s="10">
        <f t="shared" si="71"/>
        <v>2</v>
      </c>
      <c r="BC52" s="10">
        <f t="shared" si="72"/>
        <v>3</v>
      </c>
      <c r="BD52" s="10">
        <f t="shared" si="73"/>
        <v>3</v>
      </c>
      <c r="BF52" s="10">
        <f t="shared" si="74"/>
        <v>2</v>
      </c>
      <c r="BI52" s="10">
        <f t="shared" si="42"/>
        <v>234</v>
      </c>
      <c r="BJ52" s="10">
        <f t="shared" si="43"/>
        <v>208</v>
      </c>
      <c r="BK52" s="10">
        <f t="shared" si="44"/>
        <v>188</v>
      </c>
      <c r="BL52" s="10">
        <f t="shared" si="45"/>
        <v>180</v>
      </c>
      <c r="BM52" s="10">
        <f t="shared" si="46"/>
        <v>178</v>
      </c>
      <c r="BN52" s="10">
        <f t="shared" si="47"/>
        <v>172</v>
      </c>
      <c r="BO52" s="10">
        <f t="shared" si="48"/>
        <v>163</v>
      </c>
      <c r="BP52" s="10">
        <f t="shared" si="49"/>
        <v>159</v>
      </c>
      <c r="BQ52" s="10">
        <f t="shared" si="50"/>
        <v>155</v>
      </c>
      <c r="BR52" s="10">
        <f t="shared" si="51"/>
        <v>135</v>
      </c>
      <c r="BS52" s="10" t="str">
        <f t="shared" si="52"/>
        <v/>
      </c>
      <c r="BT52" s="10" t="str">
        <f t="shared" si="53"/>
        <v/>
      </c>
      <c r="BU52" s="10" t="str">
        <f t="shared" si="54"/>
        <v/>
      </c>
      <c r="BV52" s="10" t="str">
        <f t="shared" si="35"/>
        <v/>
      </c>
      <c r="BW52" s="10" t="str">
        <f t="shared" si="36"/>
        <v/>
      </c>
      <c r="BX52" s="10" t="str">
        <f t="shared" si="37"/>
        <v/>
      </c>
      <c r="BY52" s="10" t="str">
        <f t="shared" si="38"/>
        <v>-</v>
      </c>
      <c r="BZ52" s="10" t="str">
        <f t="shared" si="39"/>
        <v>-</v>
      </c>
      <c r="CA52" s="10" t="str">
        <f t="shared" si="40"/>
        <v>-</v>
      </c>
      <c r="CB52" s="31">
        <f t="shared" si="41"/>
        <v>5</v>
      </c>
      <c r="CD52">
        <f t="shared" si="30"/>
        <v>1772</v>
      </c>
      <c r="EO52" s="10">
        <v>48</v>
      </c>
      <c r="EQ52" s="10">
        <f t="shared" si="75"/>
        <v>48</v>
      </c>
      <c r="ER52" s="10" t="str">
        <f t="shared" si="32"/>
        <v>(49)</v>
      </c>
    </row>
    <row r="53" spans="1:148" ht="15.75" x14ac:dyDescent="0.25">
      <c r="A53" s="7" t="str">
        <f t="shared" si="33"/>
        <v>49 (51)</v>
      </c>
      <c r="B53" s="8" t="s">
        <v>33</v>
      </c>
      <c r="C53" s="34" t="s">
        <v>34</v>
      </c>
      <c r="D53" s="20">
        <f t="shared" si="2"/>
        <v>1736</v>
      </c>
      <c r="E53" s="18"/>
      <c r="F53" s="14">
        <f t="shared" si="3"/>
        <v>7</v>
      </c>
      <c r="G53" s="19">
        <f t="shared" si="4"/>
        <v>124</v>
      </c>
      <c r="H53" s="18"/>
      <c r="I53" s="61"/>
      <c r="J53" s="61"/>
      <c r="K53" s="61"/>
      <c r="L53" s="100"/>
      <c r="M53" s="61">
        <v>230</v>
      </c>
      <c r="N53" s="61">
        <v>314</v>
      </c>
      <c r="O53" s="61"/>
      <c r="P53" s="61"/>
      <c r="Q53" s="100">
        <v>224</v>
      </c>
      <c r="R53" s="97"/>
      <c r="S53" s="61">
        <v>232</v>
      </c>
      <c r="T53" s="94">
        <v>254</v>
      </c>
      <c r="U53" s="61">
        <v>185</v>
      </c>
      <c r="V53" s="100"/>
      <c r="W53" s="61"/>
      <c r="X53" s="61"/>
      <c r="Y53" s="61"/>
      <c r="Z53" s="61"/>
      <c r="AA53" s="61">
        <v>297</v>
      </c>
      <c r="AB53" s="105">
        <f t="shared" si="5"/>
        <v>17</v>
      </c>
      <c r="AC53" s="68" t="str">
        <f t="shared" si="6"/>
        <v>-</v>
      </c>
      <c r="AD53" s="68" t="str">
        <f t="shared" si="7"/>
        <v>-</v>
      </c>
      <c r="AE53" s="68" t="str">
        <f t="shared" si="8"/>
        <v>-</v>
      </c>
      <c r="AF53" s="32">
        <v>51</v>
      </c>
      <c r="AG53" s="32">
        <f t="shared" si="76"/>
        <v>49</v>
      </c>
      <c r="AH53" s="32">
        <f t="shared" si="9"/>
        <v>49</v>
      </c>
      <c r="AI53" s="17">
        <v>49</v>
      </c>
      <c r="AL53" s="10">
        <f t="shared" si="55"/>
        <v>0</v>
      </c>
      <c r="AM53" s="10">
        <f t="shared" si="56"/>
        <v>1</v>
      </c>
      <c r="AN53" s="10">
        <f t="shared" si="57"/>
        <v>1</v>
      </c>
      <c r="AO53" s="10">
        <f t="shared" si="58"/>
        <v>1</v>
      </c>
      <c r="AP53" s="10">
        <f t="shared" si="59"/>
        <v>2</v>
      </c>
      <c r="AQ53" s="10">
        <f t="shared" si="60"/>
        <v>3</v>
      </c>
      <c r="AR53" s="10">
        <f t="shared" si="61"/>
        <v>2</v>
      </c>
      <c r="AS53" s="10">
        <f t="shared" si="62"/>
        <v>1</v>
      </c>
      <c r="AT53" s="10">
        <f t="shared" si="63"/>
        <v>2</v>
      </c>
      <c r="AU53" s="10">
        <f t="shared" si="64"/>
        <v>2</v>
      </c>
      <c r="AV53" s="10">
        <f t="shared" si="65"/>
        <v>2</v>
      </c>
      <c r="AW53" s="10">
        <f t="shared" si="66"/>
        <v>3</v>
      </c>
      <c r="AX53" s="10">
        <f t="shared" si="67"/>
        <v>3</v>
      </c>
      <c r="AY53" s="10">
        <f t="shared" si="68"/>
        <v>2</v>
      </c>
      <c r="AZ53" s="10">
        <f t="shared" si="69"/>
        <v>0</v>
      </c>
      <c r="BA53" s="10">
        <f t="shared" si="70"/>
        <v>1</v>
      </c>
      <c r="BB53" s="10">
        <f t="shared" si="71"/>
        <v>1</v>
      </c>
      <c r="BC53" s="10">
        <f t="shared" si="72"/>
        <v>1</v>
      </c>
      <c r="BD53" s="10">
        <f t="shared" si="73"/>
        <v>2</v>
      </c>
      <c r="BF53" s="10">
        <f t="shared" si="74"/>
        <v>2</v>
      </c>
      <c r="BI53" s="10">
        <f t="shared" si="42"/>
        <v>314</v>
      </c>
      <c r="BJ53" s="10">
        <f t="shared" si="43"/>
        <v>297</v>
      </c>
      <c r="BK53" s="10">
        <f t="shared" si="44"/>
        <v>254</v>
      </c>
      <c r="BL53" s="10">
        <f t="shared" si="45"/>
        <v>232</v>
      </c>
      <c r="BM53" s="10">
        <f t="shared" si="46"/>
        <v>230</v>
      </c>
      <c r="BN53" s="10">
        <f t="shared" si="47"/>
        <v>224</v>
      </c>
      <c r="BO53" s="10">
        <f t="shared" si="48"/>
        <v>185</v>
      </c>
      <c r="BP53" s="10" t="str">
        <f t="shared" si="49"/>
        <v/>
      </c>
      <c r="BQ53" s="10" t="str">
        <f t="shared" si="50"/>
        <v/>
      </c>
      <c r="BR53" s="10" t="str">
        <f t="shared" si="51"/>
        <v/>
      </c>
      <c r="BS53" s="10" t="str">
        <f t="shared" si="52"/>
        <v/>
      </c>
      <c r="BT53" s="10" t="str">
        <f t="shared" si="53"/>
        <v/>
      </c>
      <c r="BU53" s="10" t="str">
        <f t="shared" si="54"/>
        <v/>
      </c>
      <c r="BV53" s="10" t="str">
        <f t="shared" si="35"/>
        <v/>
      </c>
      <c r="BW53" s="10" t="str">
        <f t="shared" si="36"/>
        <v/>
      </c>
      <c r="BX53" s="10" t="str">
        <f t="shared" si="37"/>
        <v/>
      </c>
      <c r="BY53" s="10" t="str">
        <f t="shared" si="38"/>
        <v>-</v>
      </c>
      <c r="BZ53" s="10" t="str">
        <f t="shared" si="39"/>
        <v>-</v>
      </c>
      <c r="CA53" s="10" t="str">
        <f t="shared" si="40"/>
        <v>-</v>
      </c>
      <c r="CB53" s="31">
        <f t="shared" si="41"/>
        <v>8</v>
      </c>
      <c r="CD53">
        <f t="shared" si="30"/>
        <v>1736</v>
      </c>
      <c r="EO53" s="10">
        <v>49</v>
      </c>
      <c r="EQ53" s="10">
        <f t="shared" si="75"/>
        <v>49</v>
      </c>
      <c r="ER53" s="10" t="str">
        <f t="shared" si="32"/>
        <v>(51)</v>
      </c>
    </row>
    <row r="54" spans="1:148" ht="15.75" x14ac:dyDescent="0.25">
      <c r="A54" s="7" t="str">
        <f t="shared" si="33"/>
        <v>50 (53)</v>
      </c>
      <c r="B54" s="8" t="s">
        <v>152</v>
      </c>
      <c r="C54" s="9" t="s">
        <v>95</v>
      </c>
      <c r="D54" s="20">
        <f t="shared" si="2"/>
        <v>1705</v>
      </c>
      <c r="E54" s="18"/>
      <c r="F54" s="14">
        <f t="shared" si="3"/>
        <v>10</v>
      </c>
      <c r="G54" s="19">
        <f t="shared" si="4"/>
        <v>85.25</v>
      </c>
      <c r="H54" s="18"/>
      <c r="I54" s="61"/>
      <c r="J54" s="61"/>
      <c r="K54" s="61">
        <v>131</v>
      </c>
      <c r="L54" s="61">
        <v>151</v>
      </c>
      <c r="M54" s="61">
        <v>250</v>
      </c>
      <c r="N54" s="61">
        <v>221</v>
      </c>
      <c r="O54" s="61"/>
      <c r="P54" s="61"/>
      <c r="Q54" s="61">
        <v>120</v>
      </c>
      <c r="R54" s="97"/>
      <c r="S54" s="61">
        <v>186</v>
      </c>
      <c r="T54" s="94"/>
      <c r="U54" s="61">
        <v>130</v>
      </c>
      <c r="V54" s="61"/>
      <c r="W54" s="61"/>
      <c r="X54" s="61">
        <v>185</v>
      </c>
      <c r="Y54" s="61"/>
      <c r="Z54" s="61">
        <v>152</v>
      </c>
      <c r="AA54" s="61">
        <v>179</v>
      </c>
      <c r="AB54" s="105">
        <f t="shared" si="5"/>
        <v>17</v>
      </c>
      <c r="AC54" s="68" t="str">
        <f t="shared" si="6"/>
        <v>-</v>
      </c>
      <c r="AD54" s="68" t="str">
        <f t="shared" si="7"/>
        <v>-</v>
      </c>
      <c r="AE54" s="68" t="str">
        <f t="shared" si="8"/>
        <v>-</v>
      </c>
      <c r="AF54" s="32">
        <v>53</v>
      </c>
      <c r="AG54" s="32">
        <f t="shared" si="76"/>
        <v>50</v>
      </c>
      <c r="AH54" s="32">
        <f t="shared" si="9"/>
        <v>50</v>
      </c>
      <c r="AI54" s="17">
        <v>50</v>
      </c>
      <c r="AL54" s="10">
        <f t="shared" si="55"/>
        <v>0</v>
      </c>
      <c r="AM54" s="10">
        <f t="shared" si="56"/>
        <v>1</v>
      </c>
      <c r="AN54" s="10">
        <f t="shared" si="57"/>
        <v>2</v>
      </c>
      <c r="AO54" s="10">
        <f t="shared" si="58"/>
        <v>3</v>
      </c>
      <c r="AP54" s="10">
        <f t="shared" si="59"/>
        <v>3</v>
      </c>
      <c r="AQ54" s="10">
        <f t="shared" si="60"/>
        <v>3</v>
      </c>
      <c r="AR54" s="10">
        <f t="shared" si="61"/>
        <v>2</v>
      </c>
      <c r="AS54" s="10">
        <f t="shared" si="62"/>
        <v>1</v>
      </c>
      <c r="AT54" s="10">
        <f t="shared" si="63"/>
        <v>2</v>
      </c>
      <c r="AU54" s="10">
        <f t="shared" si="64"/>
        <v>2</v>
      </c>
      <c r="AV54" s="10">
        <f t="shared" si="65"/>
        <v>2</v>
      </c>
      <c r="AW54" s="10">
        <f t="shared" si="66"/>
        <v>2</v>
      </c>
      <c r="AX54" s="10">
        <f t="shared" si="67"/>
        <v>2</v>
      </c>
      <c r="AY54" s="10">
        <f t="shared" si="68"/>
        <v>2</v>
      </c>
      <c r="AZ54" s="10">
        <f t="shared" si="69"/>
        <v>0</v>
      </c>
      <c r="BA54" s="10">
        <f t="shared" si="70"/>
        <v>2</v>
      </c>
      <c r="BB54" s="10">
        <f t="shared" si="71"/>
        <v>2</v>
      </c>
      <c r="BC54" s="10">
        <f t="shared" si="72"/>
        <v>2</v>
      </c>
      <c r="BD54" s="10">
        <f t="shared" si="73"/>
        <v>3</v>
      </c>
      <c r="BF54" s="10">
        <f t="shared" si="74"/>
        <v>2</v>
      </c>
      <c r="BI54" s="10">
        <f t="shared" si="42"/>
        <v>250</v>
      </c>
      <c r="BJ54" s="10">
        <f t="shared" si="43"/>
        <v>221</v>
      </c>
      <c r="BK54" s="10">
        <f t="shared" si="44"/>
        <v>186</v>
      </c>
      <c r="BL54" s="10">
        <f t="shared" si="45"/>
        <v>185</v>
      </c>
      <c r="BM54" s="10">
        <f t="shared" si="46"/>
        <v>179</v>
      </c>
      <c r="BN54" s="10">
        <f t="shared" si="47"/>
        <v>152</v>
      </c>
      <c r="BO54" s="10">
        <f t="shared" si="48"/>
        <v>151</v>
      </c>
      <c r="BP54" s="10">
        <f t="shared" si="49"/>
        <v>131</v>
      </c>
      <c r="BQ54" s="10">
        <f t="shared" si="50"/>
        <v>130</v>
      </c>
      <c r="BR54" s="10">
        <f t="shared" si="51"/>
        <v>120</v>
      </c>
      <c r="BS54" s="10" t="str">
        <f t="shared" si="52"/>
        <v/>
      </c>
      <c r="BT54" s="10" t="str">
        <f t="shared" si="53"/>
        <v/>
      </c>
      <c r="BU54" s="10" t="str">
        <f t="shared" si="54"/>
        <v/>
      </c>
      <c r="BV54" s="10" t="str">
        <f t="shared" si="35"/>
        <v/>
      </c>
      <c r="BW54" s="10" t="str">
        <f t="shared" si="36"/>
        <v/>
      </c>
      <c r="BX54" s="10" t="str">
        <f t="shared" si="37"/>
        <v/>
      </c>
      <c r="BY54" s="10" t="str">
        <f t="shared" si="38"/>
        <v>-</v>
      </c>
      <c r="BZ54" s="10" t="str">
        <f t="shared" si="39"/>
        <v>-</v>
      </c>
      <c r="CA54" s="10" t="str">
        <f t="shared" si="40"/>
        <v>-</v>
      </c>
      <c r="CB54" s="31">
        <f t="shared" si="41"/>
        <v>5</v>
      </c>
      <c r="CD54">
        <f t="shared" si="30"/>
        <v>1705</v>
      </c>
      <c r="EO54" s="10">
        <v>50</v>
      </c>
      <c r="EQ54" s="10">
        <f t="shared" si="75"/>
        <v>50</v>
      </c>
      <c r="ER54" s="10" t="str">
        <f t="shared" si="32"/>
        <v>(53)</v>
      </c>
    </row>
    <row r="55" spans="1:148" ht="15.75" x14ac:dyDescent="0.25">
      <c r="A55" s="7" t="str">
        <f t="shared" si="33"/>
        <v>51 (52)</v>
      </c>
      <c r="B55" s="8" t="s">
        <v>175</v>
      </c>
      <c r="C55" s="9" t="s">
        <v>49</v>
      </c>
      <c r="D55" s="20">
        <f t="shared" si="2"/>
        <v>1683</v>
      </c>
      <c r="E55" s="18"/>
      <c r="F55" s="14">
        <f t="shared" si="3"/>
        <v>9</v>
      </c>
      <c r="G55" s="19">
        <f t="shared" si="4"/>
        <v>93.5</v>
      </c>
      <c r="H55" s="18"/>
      <c r="I55" s="14"/>
      <c r="J55" s="14">
        <v>126</v>
      </c>
      <c r="K55" s="14">
        <v>185</v>
      </c>
      <c r="L55" s="14">
        <v>225</v>
      </c>
      <c r="M55" s="14"/>
      <c r="N55" s="14">
        <v>210</v>
      </c>
      <c r="O55" s="14"/>
      <c r="P55" s="14"/>
      <c r="Q55" s="14"/>
      <c r="R55" s="50"/>
      <c r="S55" s="29">
        <v>177</v>
      </c>
      <c r="T55" s="51">
        <v>125</v>
      </c>
      <c r="U55" s="14"/>
      <c r="V55" s="64">
        <v>224</v>
      </c>
      <c r="W55" s="64"/>
      <c r="X55" s="14"/>
      <c r="Y55" s="14"/>
      <c r="Z55" s="14">
        <v>202</v>
      </c>
      <c r="AA55" s="14">
        <v>209</v>
      </c>
      <c r="AB55" s="24">
        <f t="shared" si="5"/>
        <v>17</v>
      </c>
      <c r="AC55" s="68" t="str">
        <f t="shared" si="6"/>
        <v>-</v>
      </c>
      <c r="AD55" s="68" t="str">
        <f t="shared" si="7"/>
        <v>-</v>
      </c>
      <c r="AE55" s="68" t="str">
        <f t="shared" si="8"/>
        <v>-</v>
      </c>
      <c r="AF55" s="32">
        <v>52</v>
      </c>
      <c r="AG55" s="32">
        <f t="shared" si="76"/>
        <v>51</v>
      </c>
      <c r="AH55" s="32">
        <f t="shared" si="9"/>
        <v>51</v>
      </c>
      <c r="AI55" s="17">
        <v>51</v>
      </c>
      <c r="AL55" s="10">
        <f t="shared" si="55"/>
        <v>0</v>
      </c>
      <c r="AM55" s="10">
        <f t="shared" si="56"/>
        <v>2</v>
      </c>
      <c r="AN55" s="10">
        <f t="shared" si="57"/>
        <v>3</v>
      </c>
      <c r="AO55" s="10">
        <f t="shared" si="58"/>
        <v>3</v>
      </c>
      <c r="AP55" s="10">
        <f t="shared" si="59"/>
        <v>2</v>
      </c>
      <c r="AQ55" s="10">
        <f t="shared" si="60"/>
        <v>2</v>
      </c>
      <c r="AR55" s="10">
        <f t="shared" si="61"/>
        <v>2</v>
      </c>
      <c r="AS55" s="10">
        <f t="shared" si="62"/>
        <v>1</v>
      </c>
      <c r="AT55" s="10">
        <f t="shared" si="63"/>
        <v>1</v>
      </c>
      <c r="AU55" s="10">
        <f t="shared" si="64"/>
        <v>1</v>
      </c>
      <c r="AV55" s="10">
        <f t="shared" si="65"/>
        <v>2</v>
      </c>
      <c r="AW55" s="10">
        <f t="shared" si="66"/>
        <v>3</v>
      </c>
      <c r="AX55" s="10">
        <f t="shared" si="67"/>
        <v>2</v>
      </c>
      <c r="AY55" s="10">
        <f t="shared" si="68"/>
        <v>2</v>
      </c>
      <c r="AZ55" s="10">
        <f t="shared" si="69"/>
        <v>1</v>
      </c>
      <c r="BA55" s="10">
        <f t="shared" si="70"/>
        <v>1</v>
      </c>
      <c r="BB55" s="10">
        <f t="shared" si="71"/>
        <v>1</v>
      </c>
      <c r="BC55" s="10">
        <f t="shared" si="72"/>
        <v>2</v>
      </c>
      <c r="BD55" s="10">
        <f t="shared" si="73"/>
        <v>3</v>
      </c>
      <c r="BF55" s="10">
        <f t="shared" si="74"/>
        <v>2</v>
      </c>
      <c r="BI55" s="10">
        <f t="shared" si="42"/>
        <v>225</v>
      </c>
      <c r="BJ55" s="10">
        <f t="shared" si="43"/>
        <v>224</v>
      </c>
      <c r="BK55" s="10">
        <f t="shared" si="44"/>
        <v>210</v>
      </c>
      <c r="BL55" s="10">
        <f t="shared" si="45"/>
        <v>209</v>
      </c>
      <c r="BM55" s="10">
        <f t="shared" si="46"/>
        <v>202</v>
      </c>
      <c r="BN55" s="10">
        <f t="shared" si="47"/>
        <v>185</v>
      </c>
      <c r="BO55" s="10">
        <f t="shared" si="48"/>
        <v>177</v>
      </c>
      <c r="BP55" s="10">
        <f t="shared" si="49"/>
        <v>126</v>
      </c>
      <c r="BQ55" s="10">
        <f t="shared" si="50"/>
        <v>125</v>
      </c>
      <c r="BR55" s="10" t="str">
        <f t="shared" si="51"/>
        <v/>
      </c>
      <c r="BS55" s="10" t="str">
        <f t="shared" si="52"/>
        <v/>
      </c>
      <c r="BT55" s="10" t="str">
        <f t="shared" si="53"/>
        <v/>
      </c>
      <c r="BU55" s="10" t="str">
        <f t="shared" si="54"/>
        <v/>
      </c>
      <c r="BV55" s="10" t="str">
        <f t="shared" si="35"/>
        <v/>
      </c>
      <c r="BW55" s="10" t="str">
        <f t="shared" si="36"/>
        <v/>
      </c>
      <c r="BX55" s="10" t="str">
        <f t="shared" si="37"/>
        <v/>
      </c>
      <c r="BY55" s="10" t="str">
        <f t="shared" si="38"/>
        <v>-</v>
      </c>
      <c r="BZ55" s="10" t="str">
        <f t="shared" si="39"/>
        <v>-</v>
      </c>
      <c r="CA55" s="10" t="str">
        <f t="shared" si="40"/>
        <v>-</v>
      </c>
      <c r="CB55" s="31">
        <f t="shared" si="41"/>
        <v>6</v>
      </c>
      <c r="CD55">
        <f t="shared" si="30"/>
        <v>1683</v>
      </c>
      <c r="EO55" s="10">
        <v>51</v>
      </c>
      <c r="EQ55" s="10">
        <f t="shared" si="75"/>
        <v>51</v>
      </c>
      <c r="ER55" s="10" t="str">
        <f t="shared" si="32"/>
        <v>(52)</v>
      </c>
    </row>
    <row r="56" spans="1:148" ht="15.75" x14ac:dyDescent="0.25">
      <c r="A56" s="7" t="str">
        <f t="shared" si="33"/>
        <v>52 (50)</v>
      </c>
      <c r="B56" s="8" t="s">
        <v>171</v>
      </c>
      <c r="C56" s="9" t="s">
        <v>95</v>
      </c>
      <c r="D56" s="20">
        <f t="shared" si="2"/>
        <v>1667</v>
      </c>
      <c r="E56" s="18"/>
      <c r="F56" s="14">
        <f t="shared" si="3"/>
        <v>10</v>
      </c>
      <c r="G56" s="19">
        <f t="shared" si="4"/>
        <v>83.35</v>
      </c>
      <c r="H56" s="18"/>
      <c r="I56" s="14"/>
      <c r="J56" s="14">
        <v>82</v>
      </c>
      <c r="K56" s="14"/>
      <c r="L56" s="14"/>
      <c r="M56" s="14"/>
      <c r="N56" s="14">
        <v>233</v>
      </c>
      <c r="O56" s="14">
        <v>92</v>
      </c>
      <c r="P56" s="14">
        <v>137</v>
      </c>
      <c r="Q56" s="14">
        <v>147</v>
      </c>
      <c r="R56" s="50"/>
      <c r="S56" s="29">
        <v>325</v>
      </c>
      <c r="T56" s="51">
        <v>193</v>
      </c>
      <c r="U56" s="14">
        <v>111</v>
      </c>
      <c r="V56" s="64">
        <v>159</v>
      </c>
      <c r="W56" s="64"/>
      <c r="X56" s="14"/>
      <c r="Y56" s="14"/>
      <c r="Z56" s="14">
        <v>188</v>
      </c>
      <c r="AA56" s="14"/>
      <c r="AB56" s="24">
        <f t="shared" si="5"/>
        <v>17</v>
      </c>
      <c r="AC56" s="68" t="str">
        <f t="shared" si="6"/>
        <v>-</v>
      </c>
      <c r="AD56" s="68" t="str">
        <f t="shared" si="7"/>
        <v>-</v>
      </c>
      <c r="AE56" s="68" t="str">
        <f t="shared" si="8"/>
        <v>-</v>
      </c>
      <c r="AF56" s="32">
        <v>50</v>
      </c>
      <c r="AG56" s="32">
        <f t="shared" si="76"/>
        <v>52</v>
      </c>
      <c r="AH56" s="32">
        <f t="shared" si="9"/>
        <v>52</v>
      </c>
      <c r="AI56" s="17">
        <v>52</v>
      </c>
      <c r="AL56" s="10">
        <f t="shared" si="55"/>
        <v>0</v>
      </c>
      <c r="AM56" s="10">
        <f t="shared" si="56"/>
        <v>2</v>
      </c>
      <c r="AN56" s="10">
        <f t="shared" si="57"/>
        <v>2</v>
      </c>
      <c r="AO56" s="10">
        <f t="shared" si="58"/>
        <v>1</v>
      </c>
      <c r="AP56" s="10">
        <f t="shared" si="59"/>
        <v>1</v>
      </c>
      <c r="AQ56" s="10">
        <f t="shared" si="60"/>
        <v>2</v>
      </c>
      <c r="AR56" s="10">
        <f t="shared" si="61"/>
        <v>3</v>
      </c>
      <c r="AS56" s="10">
        <f t="shared" si="62"/>
        <v>3</v>
      </c>
      <c r="AT56" s="10">
        <f t="shared" si="63"/>
        <v>3</v>
      </c>
      <c r="AU56" s="10">
        <f t="shared" si="64"/>
        <v>2</v>
      </c>
      <c r="AV56" s="10">
        <f t="shared" si="65"/>
        <v>2</v>
      </c>
      <c r="AW56" s="10">
        <f t="shared" si="66"/>
        <v>3</v>
      </c>
      <c r="AX56" s="10">
        <f t="shared" si="67"/>
        <v>3</v>
      </c>
      <c r="AY56" s="10">
        <f t="shared" si="68"/>
        <v>3</v>
      </c>
      <c r="AZ56" s="10">
        <f t="shared" si="69"/>
        <v>1</v>
      </c>
      <c r="BA56" s="10">
        <f t="shared" si="70"/>
        <v>1</v>
      </c>
      <c r="BB56" s="10">
        <f t="shared" si="71"/>
        <v>1</v>
      </c>
      <c r="BC56" s="10">
        <f t="shared" si="72"/>
        <v>2</v>
      </c>
      <c r="BD56" s="10">
        <f t="shared" si="73"/>
        <v>2</v>
      </c>
      <c r="BF56" s="10">
        <f t="shared" si="74"/>
        <v>2</v>
      </c>
      <c r="BI56" s="10">
        <f t="shared" si="42"/>
        <v>325</v>
      </c>
      <c r="BJ56" s="10">
        <f t="shared" si="43"/>
        <v>233</v>
      </c>
      <c r="BK56" s="10">
        <f t="shared" si="44"/>
        <v>193</v>
      </c>
      <c r="BL56" s="10">
        <f t="shared" si="45"/>
        <v>188</v>
      </c>
      <c r="BM56" s="10">
        <f t="shared" si="46"/>
        <v>159</v>
      </c>
      <c r="BN56" s="10">
        <f t="shared" si="47"/>
        <v>147</v>
      </c>
      <c r="BO56" s="10">
        <f t="shared" si="48"/>
        <v>137</v>
      </c>
      <c r="BP56" s="10">
        <f t="shared" si="49"/>
        <v>111</v>
      </c>
      <c r="BQ56" s="10">
        <f t="shared" si="50"/>
        <v>92</v>
      </c>
      <c r="BR56" s="10">
        <f t="shared" si="51"/>
        <v>82</v>
      </c>
      <c r="BS56" s="10" t="str">
        <f t="shared" si="52"/>
        <v/>
      </c>
      <c r="BT56" s="10" t="str">
        <f t="shared" si="53"/>
        <v/>
      </c>
      <c r="BU56" s="10" t="str">
        <f t="shared" si="54"/>
        <v/>
      </c>
      <c r="BV56" s="10" t="str">
        <f t="shared" si="35"/>
        <v/>
      </c>
      <c r="BW56" s="10" t="str">
        <f t="shared" si="36"/>
        <v/>
      </c>
      <c r="BX56" s="10" t="str">
        <f t="shared" si="37"/>
        <v/>
      </c>
      <c r="BY56" s="10" t="str">
        <f t="shared" si="38"/>
        <v>-</v>
      </c>
      <c r="BZ56" s="10" t="str">
        <f t="shared" si="39"/>
        <v>-</v>
      </c>
      <c r="CA56" s="10" t="str">
        <f t="shared" si="40"/>
        <v>-</v>
      </c>
      <c r="CB56" s="31">
        <f t="shared" si="41"/>
        <v>5</v>
      </c>
      <c r="CD56">
        <f t="shared" si="30"/>
        <v>1667</v>
      </c>
      <c r="EO56" s="10">
        <v>52</v>
      </c>
      <c r="EQ56" s="10">
        <f t="shared" si="75"/>
        <v>52</v>
      </c>
      <c r="ER56" s="10" t="str">
        <f t="shared" si="32"/>
        <v>(50)</v>
      </c>
    </row>
    <row r="57" spans="1:148" ht="15.75" x14ac:dyDescent="0.25">
      <c r="A57" s="7" t="str">
        <f t="shared" si="33"/>
        <v>53 (54)</v>
      </c>
      <c r="B57" s="8" t="s">
        <v>83</v>
      </c>
      <c r="C57" s="34" t="s">
        <v>115</v>
      </c>
      <c r="D57" s="20">
        <f t="shared" si="2"/>
        <v>1614</v>
      </c>
      <c r="E57" s="18"/>
      <c r="F57" s="14">
        <f t="shared" si="3"/>
        <v>10</v>
      </c>
      <c r="G57" s="19">
        <f t="shared" si="4"/>
        <v>80.7</v>
      </c>
      <c r="H57" s="18"/>
      <c r="I57" s="14"/>
      <c r="J57" s="61">
        <v>115</v>
      </c>
      <c r="K57" s="14">
        <v>140</v>
      </c>
      <c r="L57" s="14">
        <v>162</v>
      </c>
      <c r="M57" s="14"/>
      <c r="N57" s="14">
        <v>183</v>
      </c>
      <c r="O57" s="14"/>
      <c r="P57" s="14"/>
      <c r="Q57" s="14">
        <v>149</v>
      </c>
      <c r="R57" s="50">
        <v>155</v>
      </c>
      <c r="S57" s="29">
        <v>141</v>
      </c>
      <c r="T57" s="51"/>
      <c r="U57" s="14"/>
      <c r="V57" s="14">
        <v>201</v>
      </c>
      <c r="W57" s="64"/>
      <c r="X57" s="14"/>
      <c r="Y57" s="14"/>
      <c r="Z57" s="14">
        <v>206</v>
      </c>
      <c r="AA57" s="100">
        <v>162</v>
      </c>
      <c r="AB57" s="24">
        <f t="shared" si="5"/>
        <v>17</v>
      </c>
      <c r="AC57" s="68" t="str">
        <f t="shared" si="6"/>
        <v>-</v>
      </c>
      <c r="AD57" s="68" t="str">
        <f t="shared" si="7"/>
        <v>-</v>
      </c>
      <c r="AE57" s="68" t="str">
        <f t="shared" si="8"/>
        <v>-</v>
      </c>
      <c r="AF57" s="32">
        <v>54</v>
      </c>
      <c r="AG57" s="32">
        <f t="shared" si="76"/>
        <v>53</v>
      </c>
      <c r="AH57" s="32">
        <f t="shared" si="9"/>
        <v>53</v>
      </c>
      <c r="AI57" s="17">
        <v>53</v>
      </c>
      <c r="AL57" s="10">
        <f t="shared" si="55"/>
        <v>0</v>
      </c>
      <c r="AM57" s="10">
        <f t="shared" si="56"/>
        <v>2</v>
      </c>
      <c r="AN57" s="10">
        <f t="shared" si="57"/>
        <v>3</v>
      </c>
      <c r="AO57" s="10">
        <f t="shared" si="58"/>
        <v>3</v>
      </c>
      <c r="AP57" s="10">
        <f t="shared" si="59"/>
        <v>2</v>
      </c>
      <c r="AQ57" s="10">
        <f t="shared" si="60"/>
        <v>2</v>
      </c>
      <c r="AR57" s="10">
        <f t="shared" si="61"/>
        <v>2</v>
      </c>
      <c r="AS57" s="10">
        <f t="shared" si="62"/>
        <v>1</v>
      </c>
      <c r="AT57" s="10">
        <f t="shared" si="63"/>
        <v>2</v>
      </c>
      <c r="AU57" s="10">
        <f t="shared" si="64"/>
        <v>3</v>
      </c>
      <c r="AV57" s="10">
        <f t="shared" si="65"/>
        <v>3</v>
      </c>
      <c r="AW57" s="10">
        <f t="shared" si="66"/>
        <v>2</v>
      </c>
      <c r="AX57" s="10">
        <f t="shared" si="67"/>
        <v>1</v>
      </c>
      <c r="AY57" s="10">
        <f t="shared" si="68"/>
        <v>2</v>
      </c>
      <c r="AZ57" s="10">
        <f t="shared" si="69"/>
        <v>1</v>
      </c>
      <c r="BA57" s="10">
        <f t="shared" si="70"/>
        <v>1</v>
      </c>
      <c r="BB57" s="10">
        <f t="shared" si="71"/>
        <v>1</v>
      </c>
      <c r="BC57" s="10">
        <f t="shared" si="72"/>
        <v>2</v>
      </c>
      <c r="BD57" s="10">
        <f t="shared" si="73"/>
        <v>3</v>
      </c>
      <c r="BF57" s="10">
        <f t="shared" si="74"/>
        <v>2</v>
      </c>
      <c r="BI57" s="10">
        <f t="shared" si="42"/>
        <v>206</v>
      </c>
      <c r="BJ57" s="10">
        <f t="shared" si="43"/>
        <v>201</v>
      </c>
      <c r="BK57" s="10">
        <f t="shared" si="44"/>
        <v>183</v>
      </c>
      <c r="BL57" s="10">
        <f t="shared" si="45"/>
        <v>162</v>
      </c>
      <c r="BM57" s="10">
        <f t="shared" si="46"/>
        <v>162</v>
      </c>
      <c r="BN57" s="10">
        <f t="shared" si="47"/>
        <v>155</v>
      </c>
      <c r="BO57" s="10">
        <f t="shared" si="48"/>
        <v>149</v>
      </c>
      <c r="BP57" s="10">
        <f t="shared" si="49"/>
        <v>141</v>
      </c>
      <c r="BQ57" s="10">
        <f t="shared" si="50"/>
        <v>140</v>
      </c>
      <c r="BR57" s="10">
        <f t="shared" si="51"/>
        <v>115</v>
      </c>
      <c r="BS57" s="10" t="str">
        <f t="shared" si="52"/>
        <v/>
      </c>
      <c r="BT57" s="10" t="str">
        <f t="shared" si="53"/>
        <v/>
      </c>
      <c r="BU57" s="10" t="str">
        <f t="shared" si="54"/>
        <v/>
      </c>
      <c r="BV57" s="10" t="str">
        <f t="shared" si="35"/>
        <v/>
      </c>
      <c r="BW57" s="10" t="str">
        <f t="shared" si="36"/>
        <v/>
      </c>
      <c r="BX57" s="10" t="str">
        <f t="shared" si="37"/>
        <v/>
      </c>
      <c r="BY57" s="10" t="str">
        <f t="shared" si="38"/>
        <v>-</v>
      </c>
      <c r="BZ57" s="10" t="str">
        <f t="shared" si="39"/>
        <v>-</v>
      </c>
      <c r="CA57" s="10" t="str">
        <f t="shared" si="40"/>
        <v>-</v>
      </c>
      <c r="CB57" s="31">
        <f t="shared" si="41"/>
        <v>5</v>
      </c>
      <c r="CD57">
        <f t="shared" si="30"/>
        <v>1614</v>
      </c>
      <c r="EO57" s="10">
        <v>53</v>
      </c>
      <c r="EQ57" s="10">
        <f t="shared" si="75"/>
        <v>53</v>
      </c>
      <c r="ER57" s="10" t="str">
        <f t="shared" si="32"/>
        <v>(54)</v>
      </c>
    </row>
    <row r="58" spans="1:148" ht="15.75" x14ac:dyDescent="0.25">
      <c r="A58" s="7" t="str">
        <f t="shared" si="33"/>
        <v>54 (48)</v>
      </c>
      <c r="B58" s="8" t="s">
        <v>52</v>
      </c>
      <c r="C58" s="9" t="s">
        <v>34</v>
      </c>
      <c r="D58" s="20">
        <f t="shared" si="2"/>
        <v>1588</v>
      </c>
      <c r="E58" s="18"/>
      <c r="F58" s="14">
        <f t="shared" si="3"/>
        <v>10</v>
      </c>
      <c r="G58" s="19">
        <f t="shared" si="4"/>
        <v>79.400000000000006</v>
      </c>
      <c r="H58" s="18"/>
      <c r="I58" s="61"/>
      <c r="J58" s="100">
        <v>108</v>
      </c>
      <c r="K58" s="100">
        <v>165</v>
      </c>
      <c r="L58" s="100">
        <v>137</v>
      </c>
      <c r="M58" s="100">
        <v>182</v>
      </c>
      <c r="N58" s="100"/>
      <c r="O58" s="100"/>
      <c r="P58" s="100"/>
      <c r="Q58" s="100"/>
      <c r="R58" s="106"/>
      <c r="S58" s="100">
        <v>148</v>
      </c>
      <c r="T58" s="107">
        <v>183</v>
      </c>
      <c r="U58" s="100">
        <v>113</v>
      </c>
      <c r="V58" s="100">
        <v>178</v>
      </c>
      <c r="W58" s="100"/>
      <c r="X58" s="100">
        <v>192</v>
      </c>
      <c r="Y58" s="100"/>
      <c r="Z58" s="100">
        <v>182</v>
      </c>
      <c r="AA58" s="100"/>
      <c r="AB58" s="126">
        <f t="shared" si="5"/>
        <v>17</v>
      </c>
      <c r="AC58" s="68" t="str">
        <f t="shared" si="6"/>
        <v>-</v>
      </c>
      <c r="AD58" s="68" t="str">
        <f t="shared" si="7"/>
        <v>-</v>
      </c>
      <c r="AE58" s="68" t="str">
        <f t="shared" si="8"/>
        <v>-</v>
      </c>
      <c r="AF58" s="32">
        <v>48</v>
      </c>
      <c r="AG58" s="32">
        <f t="shared" si="76"/>
        <v>54</v>
      </c>
      <c r="AH58" s="32">
        <f t="shared" si="9"/>
        <v>54</v>
      </c>
      <c r="AI58" s="17">
        <v>54</v>
      </c>
      <c r="AL58" s="10">
        <f t="shared" si="55"/>
        <v>0</v>
      </c>
      <c r="AM58" s="10">
        <f t="shared" si="56"/>
        <v>2</v>
      </c>
      <c r="AN58" s="10">
        <f t="shared" si="57"/>
        <v>3</v>
      </c>
      <c r="AO58" s="10">
        <f t="shared" si="58"/>
        <v>3</v>
      </c>
      <c r="AP58" s="10">
        <f t="shared" si="59"/>
        <v>3</v>
      </c>
      <c r="AQ58" s="10">
        <f t="shared" si="60"/>
        <v>2</v>
      </c>
      <c r="AR58" s="10">
        <f t="shared" si="61"/>
        <v>1</v>
      </c>
      <c r="AS58" s="10">
        <f t="shared" si="62"/>
        <v>1</v>
      </c>
      <c r="AT58" s="10">
        <f t="shared" si="63"/>
        <v>1</v>
      </c>
      <c r="AU58" s="10">
        <f t="shared" si="64"/>
        <v>1</v>
      </c>
      <c r="AV58" s="10">
        <f t="shared" si="65"/>
        <v>2</v>
      </c>
      <c r="AW58" s="10">
        <f t="shared" si="66"/>
        <v>3</v>
      </c>
      <c r="AX58" s="10">
        <f t="shared" si="67"/>
        <v>3</v>
      </c>
      <c r="AY58" s="10">
        <f t="shared" si="68"/>
        <v>3</v>
      </c>
      <c r="AZ58" s="10">
        <f t="shared" si="69"/>
        <v>1</v>
      </c>
      <c r="BA58" s="10">
        <f t="shared" si="70"/>
        <v>2</v>
      </c>
      <c r="BB58" s="10">
        <f t="shared" si="71"/>
        <v>2</v>
      </c>
      <c r="BC58" s="10">
        <f t="shared" si="72"/>
        <v>2</v>
      </c>
      <c r="BD58" s="10">
        <f t="shared" si="73"/>
        <v>2</v>
      </c>
      <c r="BF58" s="10">
        <f t="shared" si="74"/>
        <v>2</v>
      </c>
      <c r="BI58" s="10">
        <f t="shared" si="42"/>
        <v>192</v>
      </c>
      <c r="BJ58" s="10">
        <f t="shared" si="43"/>
        <v>183</v>
      </c>
      <c r="BK58" s="10">
        <f t="shared" si="44"/>
        <v>182</v>
      </c>
      <c r="BL58" s="10">
        <f t="shared" si="45"/>
        <v>182</v>
      </c>
      <c r="BM58" s="10">
        <f t="shared" si="46"/>
        <v>178</v>
      </c>
      <c r="BN58" s="10">
        <f t="shared" si="47"/>
        <v>165</v>
      </c>
      <c r="BO58" s="10">
        <f t="shared" si="48"/>
        <v>148</v>
      </c>
      <c r="BP58" s="10">
        <f t="shared" si="49"/>
        <v>137</v>
      </c>
      <c r="BQ58" s="10">
        <f t="shared" si="50"/>
        <v>113</v>
      </c>
      <c r="BR58" s="10">
        <f t="shared" si="51"/>
        <v>108</v>
      </c>
      <c r="BS58" s="10" t="str">
        <f t="shared" si="52"/>
        <v/>
      </c>
      <c r="BT58" s="10" t="str">
        <f t="shared" si="53"/>
        <v/>
      </c>
      <c r="BU58" s="10" t="str">
        <f t="shared" si="54"/>
        <v/>
      </c>
      <c r="BV58" s="10" t="str">
        <f t="shared" si="35"/>
        <v/>
      </c>
      <c r="BW58" s="10" t="str">
        <f t="shared" si="36"/>
        <v/>
      </c>
      <c r="BX58" s="10" t="str">
        <f t="shared" si="37"/>
        <v/>
      </c>
      <c r="BY58" s="10" t="str">
        <f t="shared" si="38"/>
        <v>-</v>
      </c>
      <c r="BZ58" s="10" t="str">
        <f t="shared" si="39"/>
        <v>-</v>
      </c>
      <c r="CA58" s="10" t="str">
        <f t="shared" si="40"/>
        <v>-</v>
      </c>
      <c r="CB58" s="31">
        <f t="shared" si="41"/>
        <v>5</v>
      </c>
      <c r="CD58">
        <f t="shared" si="30"/>
        <v>1588</v>
      </c>
      <c r="EO58" s="10">
        <v>54</v>
      </c>
      <c r="EQ58" s="10">
        <f t="shared" si="75"/>
        <v>54</v>
      </c>
      <c r="ER58" s="10" t="str">
        <f t="shared" si="32"/>
        <v>(48)</v>
      </c>
    </row>
    <row r="59" spans="1:148" ht="15.75" x14ac:dyDescent="0.25">
      <c r="A59" s="7" t="str">
        <f t="shared" si="33"/>
        <v>55 (55)</v>
      </c>
      <c r="B59" s="8" t="s">
        <v>47</v>
      </c>
      <c r="C59" s="9" t="s">
        <v>34</v>
      </c>
      <c r="D59" s="20">
        <f t="shared" si="2"/>
        <v>1561</v>
      </c>
      <c r="E59" s="18"/>
      <c r="F59" s="14">
        <f t="shared" si="3"/>
        <v>12</v>
      </c>
      <c r="G59" s="19">
        <f t="shared" si="4"/>
        <v>65.041666666666671</v>
      </c>
      <c r="H59" s="18"/>
      <c r="I59" s="61"/>
      <c r="J59" s="61">
        <v>119</v>
      </c>
      <c r="K59" s="61">
        <v>184</v>
      </c>
      <c r="L59" s="61">
        <v>203</v>
      </c>
      <c r="M59" s="61">
        <v>120</v>
      </c>
      <c r="N59" s="61">
        <v>122</v>
      </c>
      <c r="O59" s="61"/>
      <c r="P59" s="61"/>
      <c r="Q59" s="61">
        <v>127</v>
      </c>
      <c r="R59" s="97"/>
      <c r="S59" s="61">
        <v>102</v>
      </c>
      <c r="T59" s="94">
        <v>115</v>
      </c>
      <c r="U59" s="61">
        <v>102</v>
      </c>
      <c r="V59" s="61">
        <v>129</v>
      </c>
      <c r="W59" s="61"/>
      <c r="X59" s="61">
        <v>138</v>
      </c>
      <c r="Y59" s="61"/>
      <c r="Z59" s="61">
        <v>100</v>
      </c>
      <c r="AA59" s="61"/>
      <c r="AB59" s="105">
        <f t="shared" si="5"/>
        <v>17</v>
      </c>
      <c r="AC59" s="68" t="str">
        <f t="shared" si="6"/>
        <v>-</v>
      </c>
      <c r="AD59" s="68" t="str">
        <f t="shared" si="7"/>
        <v>-</v>
      </c>
      <c r="AE59" s="68" t="str">
        <f t="shared" si="8"/>
        <v>-</v>
      </c>
      <c r="AF59" s="32">
        <v>55</v>
      </c>
      <c r="AG59" s="32">
        <f t="shared" si="76"/>
        <v>55</v>
      </c>
      <c r="AH59" s="32">
        <f t="shared" si="9"/>
        <v>55</v>
      </c>
      <c r="AI59" s="17">
        <v>55</v>
      </c>
      <c r="AL59" s="10">
        <f t="shared" si="55"/>
        <v>0</v>
      </c>
      <c r="AM59" s="10">
        <f t="shared" si="56"/>
        <v>2</v>
      </c>
      <c r="AN59" s="10">
        <f t="shared" si="57"/>
        <v>3</v>
      </c>
      <c r="AO59" s="10">
        <f t="shared" si="58"/>
        <v>3</v>
      </c>
      <c r="AP59" s="10">
        <f t="shared" si="59"/>
        <v>3</v>
      </c>
      <c r="AQ59" s="10">
        <f t="shared" si="60"/>
        <v>3</v>
      </c>
      <c r="AR59" s="10">
        <f t="shared" si="61"/>
        <v>2</v>
      </c>
      <c r="AS59" s="10">
        <f t="shared" si="62"/>
        <v>1</v>
      </c>
      <c r="AT59" s="10">
        <f t="shared" si="63"/>
        <v>2</v>
      </c>
      <c r="AU59" s="10">
        <f t="shared" si="64"/>
        <v>2</v>
      </c>
      <c r="AV59" s="10">
        <f t="shared" si="65"/>
        <v>2</v>
      </c>
      <c r="AW59" s="10">
        <f t="shared" si="66"/>
        <v>3</v>
      </c>
      <c r="AX59" s="10">
        <f t="shared" si="67"/>
        <v>3</v>
      </c>
      <c r="AY59" s="10">
        <f t="shared" si="68"/>
        <v>3</v>
      </c>
      <c r="AZ59" s="10">
        <f t="shared" si="69"/>
        <v>1</v>
      </c>
      <c r="BA59" s="10">
        <f t="shared" si="70"/>
        <v>2</v>
      </c>
      <c r="BB59" s="10">
        <f t="shared" si="71"/>
        <v>2</v>
      </c>
      <c r="BC59" s="10">
        <f t="shared" si="72"/>
        <v>2</v>
      </c>
      <c r="BD59" s="10">
        <f t="shared" si="73"/>
        <v>2</v>
      </c>
      <c r="BF59" s="10">
        <f t="shared" si="74"/>
        <v>2</v>
      </c>
      <c r="BI59" s="10">
        <f t="shared" si="42"/>
        <v>203</v>
      </c>
      <c r="BJ59" s="10">
        <f t="shared" si="43"/>
        <v>184</v>
      </c>
      <c r="BK59" s="10">
        <f t="shared" si="44"/>
        <v>138</v>
      </c>
      <c r="BL59" s="10">
        <f t="shared" si="45"/>
        <v>129</v>
      </c>
      <c r="BM59" s="10">
        <f t="shared" si="46"/>
        <v>127</v>
      </c>
      <c r="BN59" s="10">
        <f t="shared" si="47"/>
        <v>122</v>
      </c>
      <c r="BO59" s="10">
        <f t="shared" si="48"/>
        <v>120</v>
      </c>
      <c r="BP59" s="10">
        <f t="shared" si="49"/>
        <v>119</v>
      </c>
      <c r="BQ59" s="10">
        <f t="shared" si="50"/>
        <v>115</v>
      </c>
      <c r="BR59" s="10">
        <f t="shared" si="51"/>
        <v>102</v>
      </c>
      <c r="BS59" s="10">
        <f t="shared" si="52"/>
        <v>102</v>
      </c>
      <c r="BT59" s="10">
        <f t="shared" si="53"/>
        <v>100</v>
      </c>
      <c r="BU59" s="10" t="str">
        <f t="shared" si="54"/>
        <v/>
      </c>
      <c r="BV59" s="10" t="str">
        <f t="shared" si="35"/>
        <v/>
      </c>
      <c r="BW59" s="10" t="str">
        <f t="shared" si="36"/>
        <v/>
      </c>
      <c r="BX59" s="10" t="str">
        <f t="shared" si="37"/>
        <v/>
      </c>
      <c r="BY59" s="10" t="str">
        <f t="shared" si="38"/>
        <v>-</v>
      </c>
      <c r="BZ59" s="10" t="str">
        <f t="shared" si="39"/>
        <v>-</v>
      </c>
      <c r="CA59" s="10" t="str">
        <f t="shared" si="40"/>
        <v>-</v>
      </c>
      <c r="CB59" s="31">
        <f t="shared" si="41"/>
        <v>3</v>
      </c>
      <c r="CD59">
        <f t="shared" si="30"/>
        <v>1561</v>
      </c>
      <c r="EO59" s="10">
        <v>55</v>
      </c>
      <c r="EQ59" s="10">
        <f t="shared" si="75"/>
        <v>55</v>
      </c>
      <c r="ER59" s="10" t="str">
        <f t="shared" si="32"/>
        <v>(55)</v>
      </c>
    </row>
    <row r="60" spans="1:148" ht="15.75" x14ac:dyDescent="0.25">
      <c r="A60" s="7" t="str">
        <f t="shared" si="33"/>
        <v>56 (57)</v>
      </c>
      <c r="B60" s="8" t="s">
        <v>150</v>
      </c>
      <c r="C60" s="9" t="s">
        <v>95</v>
      </c>
      <c r="D60" s="20">
        <f t="shared" si="2"/>
        <v>1525</v>
      </c>
      <c r="E60" s="18"/>
      <c r="F60" s="14">
        <f t="shared" si="3"/>
        <v>13</v>
      </c>
      <c r="G60" s="19">
        <f t="shared" si="4"/>
        <v>58.653846153846153</v>
      </c>
      <c r="H60" s="18"/>
      <c r="I60" s="61"/>
      <c r="J60" s="61">
        <v>130</v>
      </c>
      <c r="K60" s="61">
        <v>104</v>
      </c>
      <c r="L60" s="61">
        <v>75</v>
      </c>
      <c r="M60" s="61">
        <v>209</v>
      </c>
      <c r="N60" s="61">
        <v>123</v>
      </c>
      <c r="O60" s="61"/>
      <c r="P60" s="61"/>
      <c r="Q60" s="61">
        <v>85</v>
      </c>
      <c r="R60" s="97"/>
      <c r="S60" s="61">
        <v>169</v>
      </c>
      <c r="T60" s="94">
        <v>110</v>
      </c>
      <c r="U60" s="61">
        <v>130</v>
      </c>
      <c r="V60" s="61">
        <v>44</v>
      </c>
      <c r="W60" s="61"/>
      <c r="X60" s="61">
        <v>161</v>
      </c>
      <c r="Y60" s="61"/>
      <c r="Z60" s="61">
        <v>76</v>
      </c>
      <c r="AA60" s="61">
        <v>109</v>
      </c>
      <c r="AB60" s="105">
        <f t="shared" si="5"/>
        <v>17</v>
      </c>
      <c r="AC60" s="68" t="str">
        <f t="shared" si="6"/>
        <v>-</v>
      </c>
      <c r="AD60" s="68" t="str">
        <f t="shared" si="7"/>
        <v>-</v>
      </c>
      <c r="AE60" s="68" t="str">
        <f t="shared" si="8"/>
        <v>-</v>
      </c>
      <c r="AF60" s="32">
        <v>57</v>
      </c>
      <c r="AG60" s="32">
        <f t="shared" si="76"/>
        <v>56</v>
      </c>
      <c r="AH60" s="32">
        <f t="shared" si="9"/>
        <v>56</v>
      </c>
      <c r="AI60" s="17">
        <v>56</v>
      </c>
      <c r="AL60" s="10">
        <f t="shared" si="55"/>
        <v>0</v>
      </c>
      <c r="AM60" s="10">
        <f t="shared" si="56"/>
        <v>2</v>
      </c>
      <c r="AN60" s="10">
        <f t="shared" si="57"/>
        <v>3</v>
      </c>
      <c r="AO60" s="10">
        <f t="shared" si="58"/>
        <v>3</v>
      </c>
      <c r="AP60" s="10">
        <f t="shared" si="59"/>
        <v>3</v>
      </c>
      <c r="AQ60" s="10">
        <f t="shared" si="60"/>
        <v>3</v>
      </c>
      <c r="AR60" s="10">
        <f t="shared" si="61"/>
        <v>2</v>
      </c>
      <c r="AS60" s="10">
        <f t="shared" si="62"/>
        <v>1</v>
      </c>
      <c r="AT60" s="10">
        <f t="shared" si="63"/>
        <v>2</v>
      </c>
      <c r="AU60" s="10">
        <f t="shared" si="64"/>
        <v>2</v>
      </c>
      <c r="AV60" s="10">
        <f t="shared" si="65"/>
        <v>2</v>
      </c>
      <c r="AW60" s="10">
        <f t="shared" si="66"/>
        <v>3</v>
      </c>
      <c r="AX60" s="10">
        <f t="shared" si="67"/>
        <v>3</v>
      </c>
      <c r="AY60" s="10">
        <f t="shared" si="68"/>
        <v>3</v>
      </c>
      <c r="AZ60" s="10">
        <f t="shared" si="69"/>
        <v>1</v>
      </c>
      <c r="BA60" s="10">
        <f t="shared" si="70"/>
        <v>2</v>
      </c>
      <c r="BB60" s="10">
        <f t="shared" si="71"/>
        <v>2</v>
      </c>
      <c r="BC60" s="10">
        <f t="shared" si="72"/>
        <v>2</v>
      </c>
      <c r="BD60" s="10">
        <f t="shared" si="73"/>
        <v>3</v>
      </c>
      <c r="BF60" s="10">
        <f t="shared" si="74"/>
        <v>2</v>
      </c>
      <c r="BI60" s="10">
        <f t="shared" si="42"/>
        <v>209</v>
      </c>
      <c r="BJ60" s="10">
        <f t="shared" si="43"/>
        <v>169</v>
      </c>
      <c r="BK60" s="10">
        <f t="shared" si="44"/>
        <v>161</v>
      </c>
      <c r="BL60" s="10">
        <f t="shared" si="45"/>
        <v>130</v>
      </c>
      <c r="BM60" s="10">
        <f t="shared" si="46"/>
        <v>130</v>
      </c>
      <c r="BN60" s="10">
        <f t="shared" si="47"/>
        <v>123</v>
      </c>
      <c r="BO60" s="10">
        <f t="shared" si="48"/>
        <v>110</v>
      </c>
      <c r="BP60" s="10">
        <f t="shared" si="49"/>
        <v>109</v>
      </c>
      <c r="BQ60" s="10">
        <f t="shared" si="50"/>
        <v>104</v>
      </c>
      <c r="BR60" s="10">
        <f t="shared" si="51"/>
        <v>85</v>
      </c>
      <c r="BS60" s="10">
        <f t="shared" si="52"/>
        <v>76</v>
      </c>
      <c r="BT60" s="10">
        <f t="shared" si="53"/>
        <v>75</v>
      </c>
      <c r="BU60" s="10">
        <f t="shared" si="54"/>
        <v>44</v>
      </c>
      <c r="BV60" s="10" t="str">
        <f t="shared" si="35"/>
        <v/>
      </c>
      <c r="BW60" s="10" t="str">
        <f t="shared" si="36"/>
        <v/>
      </c>
      <c r="BX60" s="10" t="str">
        <f t="shared" si="37"/>
        <v/>
      </c>
      <c r="BY60" s="10" t="str">
        <f t="shared" si="38"/>
        <v>-</v>
      </c>
      <c r="BZ60" s="10" t="str">
        <f t="shared" si="39"/>
        <v>-</v>
      </c>
      <c r="CA60" s="10" t="str">
        <f t="shared" si="40"/>
        <v>-</v>
      </c>
      <c r="CB60" s="31">
        <f t="shared" si="41"/>
        <v>2</v>
      </c>
      <c r="CD60">
        <f t="shared" si="30"/>
        <v>1525</v>
      </c>
      <c r="EO60" s="10">
        <v>56</v>
      </c>
      <c r="EQ60" s="10">
        <f t="shared" si="75"/>
        <v>56</v>
      </c>
      <c r="ER60" s="10" t="str">
        <f t="shared" si="32"/>
        <v>(57)</v>
      </c>
    </row>
    <row r="61" spans="1:148" ht="15.75" x14ac:dyDescent="0.25">
      <c r="A61" s="7" t="str">
        <f t="shared" si="33"/>
        <v>57 (60)</v>
      </c>
      <c r="B61" s="8" t="s">
        <v>107</v>
      </c>
      <c r="C61" s="9" t="s">
        <v>54</v>
      </c>
      <c r="D61" s="20">
        <f t="shared" si="2"/>
        <v>1507</v>
      </c>
      <c r="E61" s="18"/>
      <c r="F61" s="14">
        <f t="shared" si="3"/>
        <v>7</v>
      </c>
      <c r="G61" s="19">
        <f t="shared" si="4"/>
        <v>107.64285714285714</v>
      </c>
      <c r="H61" s="18"/>
      <c r="I61" s="61"/>
      <c r="J61" s="61">
        <v>191</v>
      </c>
      <c r="K61" s="61"/>
      <c r="L61" s="61">
        <v>234</v>
      </c>
      <c r="M61" s="61"/>
      <c r="N61" s="61">
        <v>207</v>
      </c>
      <c r="O61" s="61"/>
      <c r="P61" s="61"/>
      <c r="Q61" s="61"/>
      <c r="R61" s="97">
        <v>234</v>
      </c>
      <c r="S61" s="61"/>
      <c r="T61" s="94">
        <v>253</v>
      </c>
      <c r="U61" s="61">
        <v>95</v>
      </c>
      <c r="V61" s="61"/>
      <c r="W61" s="61"/>
      <c r="X61" s="61"/>
      <c r="Y61" s="61">
        <v>293</v>
      </c>
      <c r="Z61" s="61"/>
      <c r="AA61" s="61"/>
      <c r="AB61" s="105">
        <f t="shared" si="5"/>
        <v>17</v>
      </c>
      <c r="AC61" s="68" t="str">
        <f t="shared" si="6"/>
        <v>-</v>
      </c>
      <c r="AD61" s="68" t="str">
        <f t="shared" si="7"/>
        <v>-</v>
      </c>
      <c r="AE61" s="68" t="str">
        <f t="shared" si="8"/>
        <v>-</v>
      </c>
      <c r="AF61" s="32">
        <v>60</v>
      </c>
      <c r="AG61" s="32">
        <f t="shared" si="76"/>
        <v>57</v>
      </c>
      <c r="AH61" s="32">
        <f t="shared" si="9"/>
        <v>57</v>
      </c>
      <c r="AI61" s="17">
        <v>57</v>
      </c>
      <c r="AL61" s="10">
        <f t="shared" si="55"/>
        <v>0</v>
      </c>
      <c r="AM61" s="10">
        <f t="shared" si="56"/>
        <v>2</v>
      </c>
      <c r="AN61" s="10">
        <f t="shared" si="57"/>
        <v>2</v>
      </c>
      <c r="AO61" s="10">
        <f t="shared" si="58"/>
        <v>2</v>
      </c>
      <c r="AP61" s="10">
        <f t="shared" si="59"/>
        <v>2</v>
      </c>
      <c r="AQ61" s="10">
        <f t="shared" si="60"/>
        <v>2</v>
      </c>
      <c r="AR61" s="10">
        <f t="shared" si="61"/>
        <v>2</v>
      </c>
      <c r="AS61" s="10">
        <f t="shared" si="62"/>
        <v>1</v>
      </c>
      <c r="AT61" s="10">
        <f t="shared" si="63"/>
        <v>1</v>
      </c>
      <c r="AU61" s="10">
        <f t="shared" si="64"/>
        <v>2</v>
      </c>
      <c r="AV61" s="10">
        <f t="shared" si="65"/>
        <v>2</v>
      </c>
      <c r="AW61" s="10">
        <f t="shared" si="66"/>
        <v>2</v>
      </c>
      <c r="AX61" s="10">
        <f t="shared" si="67"/>
        <v>3</v>
      </c>
      <c r="AY61" s="10">
        <f t="shared" si="68"/>
        <v>2</v>
      </c>
      <c r="AZ61" s="10">
        <f t="shared" si="69"/>
        <v>0</v>
      </c>
      <c r="BA61" s="10">
        <f t="shared" si="70"/>
        <v>1</v>
      </c>
      <c r="BB61" s="10">
        <f t="shared" si="71"/>
        <v>2</v>
      </c>
      <c r="BC61" s="10">
        <f t="shared" si="72"/>
        <v>2</v>
      </c>
      <c r="BD61" s="10">
        <f t="shared" si="73"/>
        <v>1</v>
      </c>
      <c r="BF61" s="10">
        <f t="shared" si="74"/>
        <v>2</v>
      </c>
      <c r="BI61" s="10">
        <f t="shared" si="42"/>
        <v>293</v>
      </c>
      <c r="BJ61" s="10">
        <f t="shared" si="43"/>
        <v>253</v>
      </c>
      <c r="BK61" s="10">
        <f t="shared" si="44"/>
        <v>234</v>
      </c>
      <c r="BL61" s="10">
        <f t="shared" si="45"/>
        <v>234</v>
      </c>
      <c r="BM61" s="10">
        <f t="shared" si="46"/>
        <v>207</v>
      </c>
      <c r="BN61" s="10">
        <f t="shared" si="47"/>
        <v>191</v>
      </c>
      <c r="BO61" s="10">
        <f t="shared" si="48"/>
        <v>95</v>
      </c>
      <c r="BP61" s="10" t="str">
        <f t="shared" si="49"/>
        <v/>
      </c>
      <c r="BQ61" s="10" t="str">
        <f t="shared" si="50"/>
        <v/>
      </c>
      <c r="BR61" s="10" t="str">
        <f t="shared" si="51"/>
        <v/>
      </c>
      <c r="BS61" s="10" t="str">
        <f t="shared" si="52"/>
        <v/>
      </c>
      <c r="BT61" s="10" t="str">
        <f t="shared" si="53"/>
        <v/>
      </c>
      <c r="BU61" s="10" t="str">
        <f t="shared" si="54"/>
        <v/>
      </c>
      <c r="BV61" s="10" t="str">
        <f t="shared" si="35"/>
        <v/>
      </c>
      <c r="BW61" s="10" t="str">
        <f t="shared" si="36"/>
        <v/>
      </c>
      <c r="BX61" s="10" t="str">
        <f t="shared" si="37"/>
        <v/>
      </c>
      <c r="BY61" s="10" t="str">
        <f t="shared" si="38"/>
        <v>-</v>
      </c>
      <c r="BZ61" s="10" t="str">
        <f t="shared" si="39"/>
        <v>-</v>
      </c>
      <c r="CA61" s="10" t="str">
        <f t="shared" si="40"/>
        <v>-</v>
      </c>
      <c r="CB61" s="31">
        <f t="shared" si="41"/>
        <v>8</v>
      </c>
      <c r="CD61">
        <f t="shared" si="30"/>
        <v>1507</v>
      </c>
      <c r="EO61" s="10">
        <v>57</v>
      </c>
      <c r="EQ61" s="10">
        <f t="shared" si="75"/>
        <v>57</v>
      </c>
      <c r="ER61" s="10" t="str">
        <f t="shared" si="32"/>
        <v>(60)</v>
      </c>
    </row>
    <row r="62" spans="1:148" ht="15.75" x14ac:dyDescent="0.25">
      <c r="A62" s="7" t="str">
        <f t="shared" si="33"/>
        <v>58 (59)</v>
      </c>
      <c r="B62" s="108" t="s">
        <v>86</v>
      </c>
      <c r="C62" s="9" t="s">
        <v>49</v>
      </c>
      <c r="D62" s="20">
        <f t="shared" si="2"/>
        <v>1472</v>
      </c>
      <c r="E62" s="18"/>
      <c r="F62" s="14">
        <f t="shared" si="3"/>
        <v>6</v>
      </c>
      <c r="G62" s="19">
        <f t="shared" si="4"/>
        <v>122.66666666666667</v>
      </c>
      <c r="H62" s="18"/>
      <c r="I62" s="61"/>
      <c r="J62" s="61">
        <v>214</v>
      </c>
      <c r="K62" s="61">
        <v>284</v>
      </c>
      <c r="L62" s="61">
        <v>206</v>
      </c>
      <c r="M62" s="61"/>
      <c r="N62" s="61"/>
      <c r="O62" s="61"/>
      <c r="P62" s="61"/>
      <c r="Q62" s="61"/>
      <c r="R62" s="97"/>
      <c r="S62" s="61"/>
      <c r="T62" s="94">
        <v>308</v>
      </c>
      <c r="U62" s="61"/>
      <c r="V62" s="61">
        <v>241</v>
      </c>
      <c r="W62" s="61"/>
      <c r="X62" s="61"/>
      <c r="Y62" s="61"/>
      <c r="Z62" s="61"/>
      <c r="AA62" s="61">
        <v>219</v>
      </c>
      <c r="AB62" s="105">
        <f t="shared" si="5"/>
        <v>17</v>
      </c>
      <c r="AC62" s="68" t="str">
        <f t="shared" si="6"/>
        <v>-</v>
      </c>
      <c r="AD62" s="68" t="str">
        <f t="shared" si="7"/>
        <v>-</v>
      </c>
      <c r="AE62" s="68" t="str">
        <f t="shared" si="8"/>
        <v>-</v>
      </c>
      <c r="AF62" s="32">
        <v>59</v>
      </c>
      <c r="AG62" s="32">
        <f t="shared" si="76"/>
        <v>58</v>
      </c>
      <c r="AH62" s="32">
        <f t="shared" si="9"/>
        <v>58</v>
      </c>
      <c r="AI62" s="17">
        <v>58</v>
      </c>
      <c r="AL62" s="10">
        <f t="shared" si="55"/>
        <v>0</v>
      </c>
      <c r="AM62" s="10">
        <f t="shared" si="56"/>
        <v>2</v>
      </c>
      <c r="AN62" s="10">
        <f t="shared" si="57"/>
        <v>3</v>
      </c>
      <c r="AO62" s="10">
        <f t="shared" si="58"/>
        <v>3</v>
      </c>
      <c r="AP62" s="10">
        <f t="shared" si="59"/>
        <v>2</v>
      </c>
      <c r="AQ62" s="10">
        <f t="shared" si="60"/>
        <v>1</v>
      </c>
      <c r="AR62" s="10">
        <f t="shared" si="61"/>
        <v>1</v>
      </c>
      <c r="AS62" s="10">
        <f t="shared" si="62"/>
        <v>1</v>
      </c>
      <c r="AT62" s="10">
        <f t="shared" si="63"/>
        <v>1</v>
      </c>
      <c r="AU62" s="10">
        <f t="shared" si="64"/>
        <v>1</v>
      </c>
      <c r="AV62" s="10">
        <f t="shared" si="65"/>
        <v>1</v>
      </c>
      <c r="AW62" s="10">
        <f t="shared" si="66"/>
        <v>2</v>
      </c>
      <c r="AX62" s="10">
        <f t="shared" si="67"/>
        <v>2</v>
      </c>
      <c r="AY62" s="10">
        <f t="shared" si="68"/>
        <v>2</v>
      </c>
      <c r="AZ62" s="10">
        <f t="shared" si="69"/>
        <v>1</v>
      </c>
      <c r="BA62" s="10">
        <f t="shared" si="70"/>
        <v>1</v>
      </c>
      <c r="BB62" s="10">
        <f t="shared" si="71"/>
        <v>1</v>
      </c>
      <c r="BC62" s="10">
        <f t="shared" si="72"/>
        <v>1</v>
      </c>
      <c r="BD62" s="10">
        <f t="shared" si="73"/>
        <v>2</v>
      </c>
      <c r="BF62" s="10">
        <f t="shared" si="74"/>
        <v>2</v>
      </c>
      <c r="BI62" s="10">
        <f t="shared" si="42"/>
        <v>308</v>
      </c>
      <c r="BJ62" s="10">
        <f t="shared" si="43"/>
        <v>284</v>
      </c>
      <c r="BK62" s="10">
        <f t="shared" si="44"/>
        <v>241</v>
      </c>
      <c r="BL62" s="10">
        <f t="shared" si="45"/>
        <v>219</v>
      </c>
      <c r="BM62" s="10">
        <f t="shared" si="46"/>
        <v>214</v>
      </c>
      <c r="BN62" s="10">
        <f t="shared" si="47"/>
        <v>206</v>
      </c>
      <c r="BO62" s="10" t="str">
        <f t="shared" si="48"/>
        <v/>
      </c>
      <c r="BP62" s="10" t="str">
        <f t="shared" si="49"/>
        <v/>
      </c>
      <c r="BQ62" s="10" t="str">
        <f t="shared" si="50"/>
        <v/>
      </c>
      <c r="BR62" s="10" t="str">
        <f t="shared" si="51"/>
        <v/>
      </c>
      <c r="BS62" s="10" t="str">
        <f t="shared" si="52"/>
        <v/>
      </c>
      <c r="BT62" s="10" t="str">
        <f t="shared" si="53"/>
        <v/>
      </c>
      <c r="BU62" s="10" t="str">
        <f t="shared" si="54"/>
        <v/>
      </c>
      <c r="BV62" s="10" t="str">
        <f t="shared" si="35"/>
        <v/>
      </c>
      <c r="BW62" s="10" t="str">
        <f t="shared" si="36"/>
        <v/>
      </c>
      <c r="BX62" s="10" t="str">
        <f t="shared" si="37"/>
        <v/>
      </c>
      <c r="BY62" s="10" t="str">
        <f t="shared" si="38"/>
        <v>-</v>
      </c>
      <c r="BZ62" s="10" t="str">
        <f t="shared" si="39"/>
        <v>-</v>
      </c>
      <c r="CA62" s="10" t="str">
        <f t="shared" si="40"/>
        <v>-</v>
      </c>
      <c r="CB62" s="31">
        <f t="shared" si="41"/>
        <v>9</v>
      </c>
      <c r="CD62">
        <f t="shared" si="30"/>
        <v>1472</v>
      </c>
      <c r="EO62" s="10">
        <v>58</v>
      </c>
      <c r="EQ62" s="10">
        <f t="shared" si="75"/>
        <v>58</v>
      </c>
      <c r="ER62" s="10" t="str">
        <f t="shared" si="32"/>
        <v>(59)</v>
      </c>
    </row>
    <row r="63" spans="1:148" ht="15.75" x14ac:dyDescent="0.25">
      <c r="A63" s="7" t="str">
        <f t="shared" si="33"/>
        <v>59 (61)</v>
      </c>
      <c r="B63" s="92" t="s">
        <v>230</v>
      </c>
      <c r="C63" s="62" t="s">
        <v>143</v>
      </c>
      <c r="D63" s="20">
        <f t="shared" si="2"/>
        <v>1434</v>
      </c>
      <c r="E63" s="18"/>
      <c r="F63" s="14">
        <f t="shared" si="3"/>
        <v>6</v>
      </c>
      <c r="G63" s="19">
        <f t="shared" si="4"/>
        <v>119.5</v>
      </c>
      <c r="H63" s="18"/>
      <c r="I63" s="61"/>
      <c r="J63" s="61"/>
      <c r="K63" s="61"/>
      <c r="L63" s="61"/>
      <c r="M63" s="61"/>
      <c r="N63" s="61">
        <v>220</v>
      </c>
      <c r="O63" s="61"/>
      <c r="P63" s="61"/>
      <c r="Q63" s="61"/>
      <c r="R63" s="97"/>
      <c r="S63" s="61"/>
      <c r="T63" s="94">
        <v>176</v>
      </c>
      <c r="U63" s="61">
        <v>158</v>
      </c>
      <c r="V63" s="61">
        <v>292</v>
      </c>
      <c r="W63" s="61"/>
      <c r="X63" s="61">
        <v>237</v>
      </c>
      <c r="Y63" s="61"/>
      <c r="Z63" s="61">
        <v>351</v>
      </c>
      <c r="AA63" s="61"/>
      <c r="AB63" s="105">
        <f t="shared" si="5"/>
        <v>17</v>
      </c>
      <c r="AC63" s="68" t="str">
        <f t="shared" si="6"/>
        <v>-</v>
      </c>
      <c r="AD63" s="68" t="str">
        <f t="shared" si="7"/>
        <v>-</v>
      </c>
      <c r="AE63" s="68" t="str">
        <f t="shared" si="8"/>
        <v>-</v>
      </c>
      <c r="AF63" s="32">
        <v>61</v>
      </c>
      <c r="AG63" s="32">
        <f t="shared" si="76"/>
        <v>59</v>
      </c>
      <c r="AH63" s="32">
        <f t="shared" si="9"/>
        <v>59</v>
      </c>
      <c r="AI63" s="17">
        <v>59</v>
      </c>
      <c r="AL63" s="10">
        <f t="shared" si="55"/>
        <v>0</v>
      </c>
      <c r="AM63" s="10">
        <f t="shared" si="56"/>
        <v>1</v>
      </c>
      <c r="AN63" s="10">
        <f t="shared" si="57"/>
        <v>1</v>
      </c>
      <c r="AO63" s="10">
        <f t="shared" si="58"/>
        <v>1</v>
      </c>
      <c r="AP63" s="10">
        <f t="shared" si="59"/>
        <v>1</v>
      </c>
      <c r="AQ63" s="10">
        <f t="shared" si="60"/>
        <v>2</v>
      </c>
      <c r="AR63" s="10">
        <f t="shared" si="61"/>
        <v>2</v>
      </c>
      <c r="AS63" s="10">
        <f t="shared" si="62"/>
        <v>1</v>
      </c>
      <c r="AT63" s="10">
        <f t="shared" si="63"/>
        <v>1</v>
      </c>
      <c r="AU63" s="10">
        <f t="shared" si="64"/>
        <v>1</v>
      </c>
      <c r="AV63" s="10">
        <f t="shared" si="65"/>
        <v>1</v>
      </c>
      <c r="AW63" s="10">
        <f t="shared" si="66"/>
        <v>2</v>
      </c>
      <c r="AX63" s="10">
        <f t="shared" si="67"/>
        <v>3</v>
      </c>
      <c r="AY63" s="10">
        <f t="shared" si="68"/>
        <v>3</v>
      </c>
      <c r="AZ63" s="10">
        <f t="shared" si="69"/>
        <v>1</v>
      </c>
      <c r="BA63" s="10">
        <f t="shared" si="70"/>
        <v>2</v>
      </c>
      <c r="BB63" s="10">
        <f t="shared" si="71"/>
        <v>2</v>
      </c>
      <c r="BC63" s="10">
        <f t="shared" si="72"/>
        <v>2</v>
      </c>
      <c r="BD63" s="10">
        <f t="shared" si="73"/>
        <v>2</v>
      </c>
      <c r="BF63" s="10">
        <f t="shared" si="74"/>
        <v>2</v>
      </c>
      <c r="BI63" s="10">
        <f t="shared" si="42"/>
        <v>351</v>
      </c>
      <c r="BJ63" s="10">
        <f t="shared" si="43"/>
        <v>292</v>
      </c>
      <c r="BK63" s="10">
        <f t="shared" si="44"/>
        <v>237</v>
      </c>
      <c r="BL63" s="10">
        <f t="shared" si="45"/>
        <v>220</v>
      </c>
      <c r="BM63" s="10">
        <f t="shared" si="46"/>
        <v>176</v>
      </c>
      <c r="BN63" s="10">
        <f t="shared" si="47"/>
        <v>158</v>
      </c>
      <c r="BO63" s="10" t="str">
        <f t="shared" si="48"/>
        <v/>
      </c>
      <c r="BP63" s="10" t="str">
        <f t="shared" si="49"/>
        <v/>
      </c>
      <c r="BQ63" s="10" t="str">
        <f t="shared" si="50"/>
        <v/>
      </c>
      <c r="BR63" s="10" t="str">
        <f t="shared" si="51"/>
        <v/>
      </c>
      <c r="BS63" s="10" t="str">
        <f t="shared" si="52"/>
        <v/>
      </c>
      <c r="BT63" s="10" t="str">
        <f t="shared" si="53"/>
        <v/>
      </c>
      <c r="BU63" s="10" t="str">
        <f t="shared" si="54"/>
        <v/>
      </c>
      <c r="BV63" s="10" t="str">
        <f t="shared" si="35"/>
        <v/>
      </c>
      <c r="BW63" s="10" t="str">
        <f t="shared" si="36"/>
        <v/>
      </c>
      <c r="BX63" s="10" t="str">
        <f t="shared" si="37"/>
        <v/>
      </c>
      <c r="BY63" s="10" t="str">
        <f t="shared" si="38"/>
        <v>-</v>
      </c>
      <c r="BZ63" s="10" t="str">
        <f t="shared" si="39"/>
        <v>-</v>
      </c>
      <c r="CA63" s="10" t="str">
        <f t="shared" si="40"/>
        <v>-</v>
      </c>
      <c r="CB63" s="31">
        <f t="shared" si="41"/>
        <v>9</v>
      </c>
      <c r="CD63">
        <f t="shared" si="30"/>
        <v>1434</v>
      </c>
      <c r="EO63" s="10">
        <v>59</v>
      </c>
      <c r="EQ63" s="10">
        <f t="shared" si="75"/>
        <v>59</v>
      </c>
      <c r="ER63" s="10" t="str">
        <f t="shared" si="32"/>
        <v>(61)</v>
      </c>
    </row>
    <row r="64" spans="1:148" ht="15.75" x14ac:dyDescent="0.25">
      <c r="A64" s="7" t="str">
        <f t="shared" si="33"/>
        <v>60 (56)</v>
      </c>
      <c r="B64" s="33" t="s">
        <v>66</v>
      </c>
      <c r="C64" s="62" t="s">
        <v>156</v>
      </c>
      <c r="D64" s="20">
        <f t="shared" si="2"/>
        <v>1430</v>
      </c>
      <c r="E64" s="18"/>
      <c r="F64" s="14">
        <f t="shared" si="3"/>
        <v>11</v>
      </c>
      <c r="G64" s="19">
        <f t="shared" si="4"/>
        <v>65</v>
      </c>
      <c r="H64" s="18"/>
      <c r="I64" s="61"/>
      <c r="J64" s="61">
        <v>116</v>
      </c>
      <c r="K64" s="61">
        <v>118</v>
      </c>
      <c r="L64" s="61">
        <v>100</v>
      </c>
      <c r="M64" s="61"/>
      <c r="N64" s="61">
        <v>182</v>
      </c>
      <c r="O64" s="61">
        <v>100</v>
      </c>
      <c r="P64" s="61">
        <v>166</v>
      </c>
      <c r="Q64" s="61">
        <v>120</v>
      </c>
      <c r="R64" s="97"/>
      <c r="S64" s="61">
        <v>140</v>
      </c>
      <c r="T64" s="94">
        <v>98</v>
      </c>
      <c r="U64" s="61">
        <v>135</v>
      </c>
      <c r="V64" s="61"/>
      <c r="W64" s="61"/>
      <c r="X64" s="61"/>
      <c r="Y64" s="61"/>
      <c r="Z64" s="61">
        <v>155</v>
      </c>
      <c r="AA64" s="61"/>
      <c r="AB64" s="105">
        <f t="shared" si="5"/>
        <v>17</v>
      </c>
      <c r="AC64" s="68" t="str">
        <f t="shared" si="6"/>
        <v>-</v>
      </c>
      <c r="AD64" s="68" t="str">
        <f t="shared" si="7"/>
        <v>-</v>
      </c>
      <c r="AE64" s="68" t="str">
        <f t="shared" si="8"/>
        <v>-</v>
      </c>
      <c r="AF64" s="32">
        <v>56</v>
      </c>
      <c r="AG64" s="32">
        <f t="shared" si="76"/>
        <v>60</v>
      </c>
      <c r="AH64" s="32">
        <f t="shared" si="9"/>
        <v>60</v>
      </c>
      <c r="AI64" s="17">
        <v>60</v>
      </c>
      <c r="AL64" s="10">
        <f t="shared" si="55"/>
        <v>0</v>
      </c>
      <c r="AM64" s="10">
        <f t="shared" si="56"/>
        <v>2</v>
      </c>
      <c r="AN64" s="10">
        <f t="shared" si="57"/>
        <v>3</v>
      </c>
      <c r="AO64" s="10">
        <f t="shared" si="58"/>
        <v>3</v>
      </c>
      <c r="AP64" s="10">
        <f t="shared" si="59"/>
        <v>2</v>
      </c>
      <c r="AQ64" s="10">
        <f t="shared" si="60"/>
        <v>2</v>
      </c>
      <c r="AR64" s="10">
        <f t="shared" si="61"/>
        <v>3</v>
      </c>
      <c r="AS64" s="10">
        <f t="shared" si="62"/>
        <v>3</v>
      </c>
      <c r="AT64" s="10">
        <f t="shared" si="63"/>
        <v>3</v>
      </c>
      <c r="AU64" s="10">
        <f t="shared" si="64"/>
        <v>2</v>
      </c>
      <c r="AV64" s="10">
        <f t="shared" si="65"/>
        <v>2</v>
      </c>
      <c r="AW64" s="10">
        <f t="shared" si="66"/>
        <v>3</v>
      </c>
      <c r="AX64" s="10">
        <f t="shared" si="67"/>
        <v>3</v>
      </c>
      <c r="AY64" s="10">
        <f t="shared" si="68"/>
        <v>2</v>
      </c>
      <c r="AZ64" s="10">
        <f t="shared" si="69"/>
        <v>0</v>
      </c>
      <c r="BA64" s="10">
        <f t="shared" si="70"/>
        <v>1</v>
      </c>
      <c r="BB64" s="10">
        <f t="shared" si="71"/>
        <v>1</v>
      </c>
      <c r="BC64" s="10">
        <f t="shared" si="72"/>
        <v>2</v>
      </c>
      <c r="BD64" s="10">
        <f t="shared" si="73"/>
        <v>2</v>
      </c>
      <c r="BF64" s="10">
        <f t="shared" si="74"/>
        <v>2</v>
      </c>
      <c r="BI64" s="10">
        <f t="shared" si="42"/>
        <v>182</v>
      </c>
      <c r="BJ64" s="10">
        <f t="shared" si="43"/>
        <v>166</v>
      </c>
      <c r="BK64" s="10">
        <f t="shared" si="44"/>
        <v>155</v>
      </c>
      <c r="BL64" s="10">
        <f t="shared" si="45"/>
        <v>140</v>
      </c>
      <c r="BM64" s="10">
        <f t="shared" si="46"/>
        <v>135</v>
      </c>
      <c r="BN64" s="10">
        <f t="shared" si="47"/>
        <v>120</v>
      </c>
      <c r="BO64" s="10">
        <f t="shared" si="48"/>
        <v>118</v>
      </c>
      <c r="BP64" s="10">
        <f t="shared" si="49"/>
        <v>116</v>
      </c>
      <c r="BQ64" s="10">
        <f t="shared" si="50"/>
        <v>100</v>
      </c>
      <c r="BR64" s="10">
        <f t="shared" si="51"/>
        <v>100</v>
      </c>
      <c r="BS64" s="10">
        <f t="shared" si="52"/>
        <v>98</v>
      </c>
      <c r="BT64" s="10" t="str">
        <f t="shared" si="53"/>
        <v/>
      </c>
      <c r="BU64" s="10" t="str">
        <f t="shared" si="54"/>
        <v/>
      </c>
      <c r="BV64" s="10" t="str">
        <f t="shared" si="35"/>
        <v/>
      </c>
      <c r="BW64" s="10" t="str">
        <f t="shared" si="36"/>
        <v/>
      </c>
      <c r="BX64" s="10" t="str">
        <f t="shared" si="37"/>
        <v/>
      </c>
      <c r="BY64" s="10" t="str">
        <f t="shared" si="38"/>
        <v>-</v>
      </c>
      <c r="BZ64" s="10" t="str">
        <f t="shared" si="39"/>
        <v>-</v>
      </c>
      <c r="CA64" s="10" t="str">
        <f t="shared" si="40"/>
        <v>-</v>
      </c>
      <c r="CB64" s="31">
        <f t="shared" si="41"/>
        <v>4</v>
      </c>
      <c r="CD64">
        <f t="shared" si="30"/>
        <v>1430</v>
      </c>
      <c r="EO64" s="10">
        <v>60</v>
      </c>
      <c r="EQ64" s="10">
        <f t="shared" si="75"/>
        <v>60</v>
      </c>
      <c r="ER64" s="10" t="str">
        <f t="shared" si="32"/>
        <v>(56)</v>
      </c>
    </row>
    <row r="65" spans="1:148" ht="15.75" x14ac:dyDescent="0.25">
      <c r="A65" s="7" t="str">
        <f t="shared" si="33"/>
        <v>61 (63)</v>
      </c>
      <c r="B65" s="8" t="s">
        <v>223</v>
      </c>
      <c r="C65" s="9" t="s">
        <v>41</v>
      </c>
      <c r="D65" s="20">
        <f t="shared" si="2"/>
        <v>1396</v>
      </c>
      <c r="E65" s="18"/>
      <c r="F65" s="14">
        <f t="shared" si="3"/>
        <v>8</v>
      </c>
      <c r="G65" s="19">
        <f t="shared" si="4"/>
        <v>87.25</v>
      </c>
      <c r="H65" s="18"/>
      <c r="I65" s="14"/>
      <c r="J65" s="14">
        <v>132</v>
      </c>
      <c r="K65" s="14"/>
      <c r="L65" s="14"/>
      <c r="M65" s="14"/>
      <c r="N65" s="14">
        <v>225</v>
      </c>
      <c r="O65" s="14"/>
      <c r="P65" s="14"/>
      <c r="Q65" s="14">
        <v>169</v>
      </c>
      <c r="R65" s="50"/>
      <c r="S65" s="29"/>
      <c r="T65" s="51">
        <v>180</v>
      </c>
      <c r="U65" s="14">
        <v>133</v>
      </c>
      <c r="V65" s="14">
        <v>145</v>
      </c>
      <c r="W65" s="64"/>
      <c r="X65" s="14"/>
      <c r="Y65" s="14">
        <v>188</v>
      </c>
      <c r="Z65" s="14">
        <v>224</v>
      </c>
      <c r="AA65" s="14"/>
      <c r="AB65" s="24">
        <f t="shared" si="5"/>
        <v>17</v>
      </c>
      <c r="AC65" s="68" t="str">
        <f t="shared" si="6"/>
        <v>-</v>
      </c>
      <c r="AD65" s="68" t="str">
        <f t="shared" si="7"/>
        <v>-</v>
      </c>
      <c r="AE65" s="68" t="str">
        <f t="shared" si="8"/>
        <v>-</v>
      </c>
      <c r="AF65" s="32">
        <v>63</v>
      </c>
      <c r="AG65" s="32">
        <f t="shared" si="76"/>
        <v>61</v>
      </c>
      <c r="AH65" s="32">
        <f t="shared" si="9"/>
        <v>61</v>
      </c>
      <c r="AI65" s="17">
        <v>61</v>
      </c>
      <c r="AL65" s="10">
        <f t="shared" si="55"/>
        <v>0</v>
      </c>
      <c r="AM65" s="10">
        <f t="shared" si="56"/>
        <v>2</v>
      </c>
      <c r="AN65" s="10">
        <f t="shared" si="57"/>
        <v>2</v>
      </c>
      <c r="AO65" s="10">
        <f t="shared" si="58"/>
        <v>1</v>
      </c>
      <c r="AP65" s="10">
        <f t="shared" si="59"/>
        <v>1</v>
      </c>
      <c r="AQ65" s="10">
        <f t="shared" si="60"/>
        <v>2</v>
      </c>
      <c r="AR65" s="10">
        <f t="shared" si="61"/>
        <v>2</v>
      </c>
      <c r="AS65" s="10">
        <f t="shared" si="62"/>
        <v>1</v>
      </c>
      <c r="AT65" s="10">
        <f t="shared" si="63"/>
        <v>2</v>
      </c>
      <c r="AU65" s="10">
        <f t="shared" si="64"/>
        <v>2</v>
      </c>
      <c r="AV65" s="10">
        <f t="shared" si="65"/>
        <v>1</v>
      </c>
      <c r="AW65" s="10">
        <f t="shared" si="66"/>
        <v>2</v>
      </c>
      <c r="AX65" s="10">
        <f t="shared" si="67"/>
        <v>3</v>
      </c>
      <c r="AY65" s="10">
        <f t="shared" si="68"/>
        <v>3</v>
      </c>
      <c r="AZ65" s="10">
        <f t="shared" si="69"/>
        <v>1</v>
      </c>
      <c r="BA65" s="10">
        <f t="shared" si="70"/>
        <v>1</v>
      </c>
      <c r="BB65" s="10">
        <f t="shared" si="71"/>
        <v>2</v>
      </c>
      <c r="BC65" s="10">
        <f t="shared" si="72"/>
        <v>3</v>
      </c>
      <c r="BD65" s="10">
        <f t="shared" si="73"/>
        <v>2</v>
      </c>
      <c r="BF65" s="10">
        <f t="shared" si="74"/>
        <v>2</v>
      </c>
      <c r="BI65" s="10">
        <f t="shared" si="42"/>
        <v>225</v>
      </c>
      <c r="BJ65" s="10">
        <f t="shared" si="43"/>
        <v>224</v>
      </c>
      <c r="BK65" s="10">
        <f t="shared" si="44"/>
        <v>188</v>
      </c>
      <c r="BL65" s="10">
        <f t="shared" si="45"/>
        <v>180</v>
      </c>
      <c r="BM65" s="10">
        <f t="shared" si="46"/>
        <v>169</v>
      </c>
      <c r="BN65" s="10">
        <f t="shared" si="47"/>
        <v>145</v>
      </c>
      <c r="BO65" s="10">
        <f t="shared" si="48"/>
        <v>133</v>
      </c>
      <c r="BP65" s="10">
        <f t="shared" si="49"/>
        <v>132</v>
      </c>
      <c r="BQ65" s="10" t="str">
        <f t="shared" si="50"/>
        <v/>
      </c>
      <c r="BR65" s="10" t="str">
        <f t="shared" si="51"/>
        <v/>
      </c>
      <c r="BS65" s="10" t="str">
        <f t="shared" si="52"/>
        <v/>
      </c>
      <c r="BT65" s="10" t="str">
        <f t="shared" si="53"/>
        <v/>
      </c>
      <c r="BU65" s="10" t="str">
        <f t="shared" si="54"/>
        <v/>
      </c>
      <c r="BV65" s="10" t="str">
        <f t="shared" si="35"/>
        <v/>
      </c>
      <c r="BW65" s="10" t="str">
        <f t="shared" si="36"/>
        <v/>
      </c>
      <c r="BX65" s="10" t="str">
        <f t="shared" si="37"/>
        <v/>
      </c>
      <c r="BY65" s="10" t="str">
        <f t="shared" si="38"/>
        <v>-</v>
      </c>
      <c r="BZ65" s="10" t="str">
        <f t="shared" si="39"/>
        <v>-</v>
      </c>
      <c r="CA65" s="10" t="str">
        <f t="shared" si="40"/>
        <v>-</v>
      </c>
      <c r="CB65" s="31">
        <f t="shared" si="41"/>
        <v>7</v>
      </c>
      <c r="CD65">
        <f t="shared" si="30"/>
        <v>1396</v>
      </c>
      <c r="EO65" s="10">
        <v>61</v>
      </c>
      <c r="EQ65" s="10">
        <f t="shared" si="75"/>
        <v>61</v>
      </c>
      <c r="ER65" s="10" t="str">
        <f t="shared" si="32"/>
        <v>(63)</v>
      </c>
    </row>
    <row r="66" spans="1:148" ht="15.75" x14ac:dyDescent="0.25">
      <c r="A66" s="7" t="str">
        <f t="shared" si="33"/>
        <v>62 (64)</v>
      </c>
      <c r="B66" s="8" t="s">
        <v>147</v>
      </c>
      <c r="C66" s="9" t="s">
        <v>88</v>
      </c>
      <c r="D66" s="20">
        <f t="shared" si="2"/>
        <v>1390</v>
      </c>
      <c r="E66" s="18"/>
      <c r="F66" s="14">
        <f t="shared" si="3"/>
        <v>6</v>
      </c>
      <c r="G66" s="19">
        <f t="shared" si="4"/>
        <v>115.83333333333333</v>
      </c>
      <c r="H66" s="18"/>
      <c r="I66" s="61"/>
      <c r="J66" s="61">
        <v>194</v>
      </c>
      <c r="K66" s="61"/>
      <c r="L66" s="61">
        <v>216</v>
      </c>
      <c r="M66" s="61"/>
      <c r="N66" s="61"/>
      <c r="O66" s="61"/>
      <c r="P66" s="61"/>
      <c r="Q66" s="61">
        <v>255</v>
      </c>
      <c r="R66" s="97"/>
      <c r="S66" s="61"/>
      <c r="T66" s="94">
        <v>207</v>
      </c>
      <c r="U66" s="61">
        <v>202</v>
      </c>
      <c r="V66" s="61"/>
      <c r="W66" s="61"/>
      <c r="X66" s="61"/>
      <c r="Y66" s="61"/>
      <c r="Z66" s="61">
        <v>316</v>
      </c>
      <c r="AA66" s="61"/>
      <c r="AB66" s="105">
        <f t="shared" si="5"/>
        <v>17</v>
      </c>
      <c r="AC66" s="68" t="str">
        <f t="shared" si="6"/>
        <v>-</v>
      </c>
      <c r="AD66" s="68" t="str">
        <f t="shared" si="7"/>
        <v>-</v>
      </c>
      <c r="AE66" s="68" t="str">
        <f t="shared" si="8"/>
        <v>-</v>
      </c>
      <c r="AF66" s="32">
        <v>64</v>
      </c>
      <c r="AG66" s="32">
        <f t="shared" si="76"/>
        <v>62</v>
      </c>
      <c r="AH66" s="32">
        <f t="shared" si="9"/>
        <v>62</v>
      </c>
      <c r="AI66" s="17">
        <v>62</v>
      </c>
      <c r="AL66" s="10">
        <f t="shared" si="55"/>
        <v>0</v>
      </c>
      <c r="AM66" s="10">
        <f t="shared" si="56"/>
        <v>2</v>
      </c>
      <c r="AN66" s="10">
        <f t="shared" si="57"/>
        <v>2</v>
      </c>
      <c r="AO66" s="10">
        <f t="shared" si="58"/>
        <v>2</v>
      </c>
      <c r="AP66" s="10">
        <f t="shared" si="59"/>
        <v>2</v>
      </c>
      <c r="AQ66" s="10">
        <f t="shared" si="60"/>
        <v>1</v>
      </c>
      <c r="AR66" s="10">
        <f t="shared" si="61"/>
        <v>1</v>
      </c>
      <c r="AS66" s="10">
        <f t="shared" si="62"/>
        <v>1</v>
      </c>
      <c r="AT66" s="10">
        <f t="shared" si="63"/>
        <v>2</v>
      </c>
      <c r="AU66" s="10">
        <f t="shared" si="64"/>
        <v>2</v>
      </c>
      <c r="AV66" s="10">
        <f t="shared" si="65"/>
        <v>1</v>
      </c>
      <c r="AW66" s="10">
        <f t="shared" si="66"/>
        <v>2</v>
      </c>
      <c r="AX66" s="10">
        <f t="shared" si="67"/>
        <v>3</v>
      </c>
      <c r="AY66" s="10">
        <f t="shared" si="68"/>
        <v>2</v>
      </c>
      <c r="AZ66" s="10">
        <f t="shared" si="69"/>
        <v>0</v>
      </c>
      <c r="BA66" s="10">
        <f t="shared" si="70"/>
        <v>1</v>
      </c>
      <c r="BB66" s="10">
        <f t="shared" si="71"/>
        <v>1</v>
      </c>
      <c r="BC66" s="10">
        <f t="shared" si="72"/>
        <v>2</v>
      </c>
      <c r="BD66" s="10">
        <f t="shared" si="73"/>
        <v>2</v>
      </c>
      <c r="BF66" s="10">
        <f t="shared" si="74"/>
        <v>2</v>
      </c>
      <c r="BI66" s="10">
        <f t="shared" si="42"/>
        <v>316</v>
      </c>
      <c r="BJ66" s="10">
        <f t="shared" si="43"/>
        <v>255</v>
      </c>
      <c r="BK66" s="10">
        <f t="shared" si="44"/>
        <v>216</v>
      </c>
      <c r="BL66" s="10">
        <f t="shared" si="45"/>
        <v>207</v>
      </c>
      <c r="BM66" s="10">
        <f t="shared" si="46"/>
        <v>202</v>
      </c>
      <c r="BN66" s="10">
        <f t="shared" si="47"/>
        <v>194</v>
      </c>
      <c r="BO66" s="10" t="str">
        <f t="shared" si="48"/>
        <v/>
      </c>
      <c r="BP66" s="10" t="str">
        <f t="shared" si="49"/>
        <v/>
      </c>
      <c r="BQ66" s="10" t="str">
        <f t="shared" si="50"/>
        <v/>
      </c>
      <c r="BR66" s="10" t="str">
        <f t="shared" si="51"/>
        <v/>
      </c>
      <c r="BS66" s="10" t="str">
        <f t="shared" si="52"/>
        <v/>
      </c>
      <c r="BT66" s="10" t="str">
        <f t="shared" si="53"/>
        <v/>
      </c>
      <c r="BU66" s="10" t="str">
        <f t="shared" si="54"/>
        <v/>
      </c>
      <c r="BV66" s="10" t="str">
        <f t="shared" si="35"/>
        <v/>
      </c>
      <c r="BW66" s="10" t="str">
        <f t="shared" si="36"/>
        <v/>
      </c>
      <c r="BX66" s="10" t="str">
        <f t="shared" si="37"/>
        <v/>
      </c>
      <c r="BY66" s="10" t="str">
        <f t="shared" si="38"/>
        <v>-</v>
      </c>
      <c r="BZ66" s="10" t="str">
        <f t="shared" si="39"/>
        <v>-</v>
      </c>
      <c r="CA66" s="10" t="str">
        <f t="shared" si="40"/>
        <v>-</v>
      </c>
      <c r="CB66" s="31">
        <f t="shared" si="41"/>
        <v>9</v>
      </c>
      <c r="CD66">
        <f t="shared" si="30"/>
        <v>1390</v>
      </c>
      <c r="EO66" s="10">
        <v>62</v>
      </c>
      <c r="EQ66" s="10">
        <f t="shared" si="75"/>
        <v>62</v>
      </c>
      <c r="ER66" s="10" t="str">
        <f t="shared" si="32"/>
        <v>(64)</v>
      </c>
    </row>
    <row r="67" spans="1:148" ht="15.75" x14ac:dyDescent="0.25">
      <c r="A67" s="7" t="str">
        <f t="shared" si="33"/>
        <v>63 (65)</v>
      </c>
      <c r="B67" s="8" t="s">
        <v>79</v>
      </c>
      <c r="C67" s="9" t="s">
        <v>88</v>
      </c>
      <c r="D67" s="20">
        <f t="shared" si="2"/>
        <v>1384</v>
      </c>
      <c r="E67" s="18"/>
      <c r="F67" s="14">
        <f t="shared" si="3"/>
        <v>7</v>
      </c>
      <c r="G67" s="19">
        <f t="shared" si="4"/>
        <v>98.857142857142861</v>
      </c>
      <c r="H67" s="18"/>
      <c r="I67" s="61"/>
      <c r="J67" s="61">
        <v>216</v>
      </c>
      <c r="K67" s="61">
        <v>153</v>
      </c>
      <c r="L67" s="61">
        <v>270</v>
      </c>
      <c r="M67" s="61"/>
      <c r="N67" s="61">
        <v>263</v>
      </c>
      <c r="O67" s="61"/>
      <c r="P67" s="61"/>
      <c r="Q67" s="61">
        <v>166</v>
      </c>
      <c r="R67" s="97">
        <v>103</v>
      </c>
      <c r="S67" s="61"/>
      <c r="T67" s="94"/>
      <c r="U67" s="61"/>
      <c r="V67" s="61"/>
      <c r="W67" s="61"/>
      <c r="X67" s="61"/>
      <c r="Y67" s="61">
        <v>213</v>
      </c>
      <c r="Z67" s="61"/>
      <c r="AA67" s="61"/>
      <c r="AB67" s="105">
        <f t="shared" si="5"/>
        <v>17</v>
      </c>
      <c r="AC67" s="68" t="str">
        <f t="shared" si="6"/>
        <v>-</v>
      </c>
      <c r="AD67" s="68" t="str">
        <f t="shared" si="7"/>
        <v>-</v>
      </c>
      <c r="AE67" s="68" t="str">
        <f t="shared" si="8"/>
        <v>-</v>
      </c>
      <c r="AF67" s="32">
        <v>65</v>
      </c>
      <c r="AG67" s="32">
        <f t="shared" si="76"/>
        <v>63</v>
      </c>
      <c r="AH67" s="32">
        <f t="shared" si="9"/>
        <v>63</v>
      </c>
      <c r="AI67" s="17">
        <v>63</v>
      </c>
      <c r="AL67" s="10">
        <f t="shared" si="55"/>
        <v>0</v>
      </c>
      <c r="AM67" s="10">
        <f t="shared" si="56"/>
        <v>2</v>
      </c>
      <c r="AN67" s="10">
        <f t="shared" si="57"/>
        <v>3</v>
      </c>
      <c r="AO67" s="10">
        <f t="shared" si="58"/>
        <v>3</v>
      </c>
      <c r="AP67" s="10">
        <f t="shared" si="59"/>
        <v>2</v>
      </c>
      <c r="AQ67" s="10">
        <f t="shared" si="60"/>
        <v>2</v>
      </c>
      <c r="AR67" s="10">
        <f t="shared" si="61"/>
        <v>2</v>
      </c>
      <c r="AS67" s="10">
        <f t="shared" si="62"/>
        <v>1</v>
      </c>
      <c r="AT67" s="10">
        <f t="shared" si="63"/>
        <v>2</v>
      </c>
      <c r="AU67" s="10">
        <f t="shared" si="64"/>
        <v>3</v>
      </c>
      <c r="AV67" s="10">
        <f t="shared" si="65"/>
        <v>2</v>
      </c>
      <c r="AW67" s="10">
        <f t="shared" si="66"/>
        <v>1</v>
      </c>
      <c r="AX67" s="10">
        <f t="shared" si="67"/>
        <v>1</v>
      </c>
      <c r="AY67" s="10">
        <f t="shared" si="68"/>
        <v>1</v>
      </c>
      <c r="AZ67" s="10">
        <f t="shared" si="69"/>
        <v>0</v>
      </c>
      <c r="BA67" s="10">
        <f t="shared" si="70"/>
        <v>1</v>
      </c>
      <c r="BB67" s="10">
        <f t="shared" si="71"/>
        <v>2</v>
      </c>
      <c r="BC67" s="10">
        <f t="shared" si="72"/>
        <v>2</v>
      </c>
      <c r="BD67" s="10">
        <f t="shared" si="73"/>
        <v>1</v>
      </c>
      <c r="BF67" s="10">
        <f t="shared" si="74"/>
        <v>2</v>
      </c>
      <c r="BI67" s="10">
        <f t="shared" si="42"/>
        <v>270</v>
      </c>
      <c r="BJ67" s="10">
        <f t="shared" si="43"/>
        <v>263</v>
      </c>
      <c r="BK67" s="10">
        <f t="shared" si="44"/>
        <v>216</v>
      </c>
      <c r="BL67" s="10">
        <f t="shared" si="45"/>
        <v>213</v>
      </c>
      <c r="BM67" s="10">
        <f t="shared" si="46"/>
        <v>166</v>
      </c>
      <c r="BN67" s="10">
        <f t="shared" si="47"/>
        <v>153</v>
      </c>
      <c r="BO67" s="10">
        <f t="shared" si="48"/>
        <v>103</v>
      </c>
      <c r="BP67" s="10" t="str">
        <f t="shared" si="49"/>
        <v/>
      </c>
      <c r="BQ67" s="10" t="str">
        <f t="shared" si="50"/>
        <v/>
      </c>
      <c r="BR67" s="10" t="str">
        <f t="shared" si="51"/>
        <v/>
      </c>
      <c r="BS67" s="10" t="str">
        <f t="shared" si="52"/>
        <v/>
      </c>
      <c r="BT67" s="10" t="str">
        <f t="shared" si="53"/>
        <v/>
      </c>
      <c r="BU67" s="10" t="str">
        <f t="shared" si="54"/>
        <v/>
      </c>
      <c r="BV67" s="10" t="str">
        <f t="shared" si="35"/>
        <v/>
      </c>
      <c r="BW67" s="10" t="str">
        <f t="shared" si="36"/>
        <v/>
      </c>
      <c r="BX67" s="10" t="str">
        <f t="shared" si="37"/>
        <v/>
      </c>
      <c r="BY67" s="10" t="str">
        <f t="shared" si="38"/>
        <v>-</v>
      </c>
      <c r="BZ67" s="10" t="str">
        <f t="shared" si="39"/>
        <v>-</v>
      </c>
      <c r="CA67" s="10" t="str">
        <f t="shared" si="40"/>
        <v>-</v>
      </c>
      <c r="CB67" s="31">
        <f t="shared" si="41"/>
        <v>8</v>
      </c>
      <c r="CD67">
        <f t="shared" si="30"/>
        <v>1384</v>
      </c>
      <c r="EO67" s="10">
        <v>63</v>
      </c>
      <c r="EQ67" s="10">
        <f t="shared" si="75"/>
        <v>63</v>
      </c>
      <c r="ER67" s="10" t="str">
        <f t="shared" si="32"/>
        <v>(65)</v>
      </c>
    </row>
    <row r="68" spans="1:148" ht="15.75" x14ac:dyDescent="0.25">
      <c r="A68" s="7" t="str">
        <f t="shared" si="33"/>
        <v>64 (66)</v>
      </c>
      <c r="B68" s="8" t="s">
        <v>92</v>
      </c>
      <c r="C68" s="62" t="s">
        <v>49</v>
      </c>
      <c r="D68" s="20">
        <f t="shared" si="2"/>
        <v>1358</v>
      </c>
      <c r="E68" s="18"/>
      <c r="F68" s="14">
        <f t="shared" si="3"/>
        <v>6</v>
      </c>
      <c r="G68" s="19">
        <f t="shared" si="4"/>
        <v>113.16666666666667</v>
      </c>
      <c r="H68" s="18"/>
      <c r="I68" s="61"/>
      <c r="J68" s="61">
        <v>220</v>
      </c>
      <c r="K68" s="61">
        <v>261</v>
      </c>
      <c r="L68" s="61">
        <v>231</v>
      </c>
      <c r="M68" s="61"/>
      <c r="N68" s="61"/>
      <c r="O68" s="61"/>
      <c r="P68" s="61"/>
      <c r="Q68" s="61"/>
      <c r="R68" s="97"/>
      <c r="S68" s="61"/>
      <c r="T68" s="94">
        <v>218</v>
      </c>
      <c r="U68" s="61"/>
      <c r="V68" s="61">
        <v>190</v>
      </c>
      <c r="W68" s="61"/>
      <c r="X68" s="61"/>
      <c r="Y68" s="61"/>
      <c r="Z68" s="61"/>
      <c r="AA68" s="61">
        <v>238</v>
      </c>
      <c r="AB68" s="24">
        <f t="shared" si="5"/>
        <v>17</v>
      </c>
      <c r="AC68" s="68" t="str">
        <f t="shared" si="6"/>
        <v>-</v>
      </c>
      <c r="AD68" s="68" t="str">
        <f t="shared" si="7"/>
        <v>-</v>
      </c>
      <c r="AE68" s="68" t="str">
        <f t="shared" si="8"/>
        <v>-</v>
      </c>
      <c r="AF68" s="32">
        <v>66</v>
      </c>
      <c r="AG68" s="32">
        <f t="shared" si="76"/>
        <v>64</v>
      </c>
      <c r="AH68" s="32">
        <f t="shared" si="9"/>
        <v>64</v>
      </c>
      <c r="AI68" s="17">
        <v>64</v>
      </c>
      <c r="AL68" s="10">
        <f t="shared" si="55"/>
        <v>0</v>
      </c>
      <c r="AM68" s="10">
        <f t="shared" si="56"/>
        <v>2</v>
      </c>
      <c r="AN68" s="10">
        <f t="shared" si="57"/>
        <v>3</v>
      </c>
      <c r="AO68" s="10">
        <f t="shared" si="58"/>
        <v>3</v>
      </c>
      <c r="AP68" s="10">
        <f t="shared" si="59"/>
        <v>2</v>
      </c>
      <c r="AQ68" s="10">
        <f t="shared" si="60"/>
        <v>1</v>
      </c>
      <c r="AR68" s="10">
        <f t="shared" si="61"/>
        <v>1</v>
      </c>
      <c r="AS68" s="10">
        <f t="shared" si="62"/>
        <v>1</v>
      </c>
      <c r="AT68" s="10">
        <f t="shared" si="63"/>
        <v>1</v>
      </c>
      <c r="AU68" s="10">
        <f t="shared" si="64"/>
        <v>1</v>
      </c>
      <c r="AV68" s="10">
        <f t="shared" si="65"/>
        <v>1</v>
      </c>
      <c r="AW68" s="10">
        <f t="shared" si="66"/>
        <v>2</v>
      </c>
      <c r="AX68" s="10">
        <f t="shared" si="67"/>
        <v>2</v>
      </c>
      <c r="AY68" s="10">
        <f t="shared" si="68"/>
        <v>2</v>
      </c>
      <c r="AZ68" s="10">
        <f t="shared" si="69"/>
        <v>1</v>
      </c>
      <c r="BA68" s="10">
        <f t="shared" si="70"/>
        <v>1</v>
      </c>
      <c r="BB68" s="10">
        <f t="shared" si="71"/>
        <v>1</v>
      </c>
      <c r="BC68" s="10">
        <f t="shared" si="72"/>
        <v>1</v>
      </c>
      <c r="BD68" s="10">
        <f t="shared" si="73"/>
        <v>2</v>
      </c>
      <c r="BF68" s="10">
        <f t="shared" si="74"/>
        <v>2</v>
      </c>
      <c r="BI68" s="10">
        <f t="shared" si="42"/>
        <v>261</v>
      </c>
      <c r="BJ68" s="10">
        <f t="shared" si="43"/>
        <v>238</v>
      </c>
      <c r="BK68" s="10">
        <f t="shared" si="44"/>
        <v>231</v>
      </c>
      <c r="BL68" s="10">
        <f t="shared" si="45"/>
        <v>220</v>
      </c>
      <c r="BM68" s="10">
        <f t="shared" si="46"/>
        <v>218</v>
      </c>
      <c r="BN68" s="10">
        <f t="shared" si="47"/>
        <v>190</v>
      </c>
      <c r="BO68" s="10" t="str">
        <f t="shared" si="48"/>
        <v/>
      </c>
      <c r="BP68" s="10" t="str">
        <f t="shared" si="49"/>
        <v/>
      </c>
      <c r="BQ68" s="10" t="str">
        <f t="shared" si="50"/>
        <v/>
      </c>
      <c r="BR68" s="10" t="str">
        <f t="shared" si="51"/>
        <v/>
      </c>
      <c r="BS68" s="10" t="str">
        <f t="shared" si="52"/>
        <v/>
      </c>
      <c r="BT68" s="10" t="str">
        <f t="shared" si="53"/>
        <v/>
      </c>
      <c r="BU68" s="10" t="str">
        <f t="shared" si="54"/>
        <v/>
      </c>
      <c r="BV68" s="10" t="str">
        <f t="shared" si="35"/>
        <v/>
      </c>
      <c r="BW68" s="10" t="str">
        <f t="shared" si="36"/>
        <v/>
      </c>
      <c r="BX68" s="10" t="str">
        <f t="shared" si="37"/>
        <v/>
      </c>
      <c r="BY68" s="10" t="str">
        <f t="shared" si="38"/>
        <v>-</v>
      </c>
      <c r="BZ68" s="10" t="str">
        <f t="shared" si="39"/>
        <v>-</v>
      </c>
      <c r="CA68" s="10" t="str">
        <f t="shared" si="40"/>
        <v>-</v>
      </c>
      <c r="CB68" s="31">
        <f t="shared" si="41"/>
        <v>9</v>
      </c>
      <c r="CD68">
        <f t="shared" si="30"/>
        <v>1358</v>
      </c>
      <c r="EO68" s="10">
        <v>64</v>
      </c>
      <c r="EQ68" s="10">
        <f t="shared" si="75"/>
        <v>64</v>
      </c>
      <c r="ER68" s="10" t="str">
        <f t="shared" si="32"/>
        <v>(66)</v>
      </c>
    </row>
    <row r="69" spans="1:148" ht="15.75" x14ac:dyDescent="0.25">
      <c r="A69" s="7" t="str">
        <f t="shared" ref="A69:A132" si="77">IF(BF69&gt;1,AG69&amp;" ("&amp;AF69&amp;")",AG69&amp;" ("&amp;AH69&amp;")")</f>
        <v>65 (67)</v>
      </c>
      <c r="B69" s="8" t="s">
        <v>182</v>
      </c>
      <c r="C69" s="9" t="s">
        <v>95</v>
      </c>
      <c r="D69" s="20">
        <f t="shared" ref="D69:D132" si="78">SUM(BI69:BU69)</f>
        <v>1295</v>
      </c>
      <c r="E69" s="18"/>
      <c r="F69" s="14">
        <f t="shared" ref="F69:F132" si="79">COUNT(I69:AA69)</f>
        <v>11</v>
      </c>
      <c r="G69" s="19">
        <f t="shared" ref="G69:G132" si="80">SUM((CD69)/(F69*2))</f>
        <v>58.863636363636367</v>
      </c>
      <c r="H69" s="18"/>
      <c r="I69" s="14"/>
      <c r="J69" s="14">
        <v>134</v>
      </c>
      <c r="K69" s="14">
        <v>187</v>
      </c>
      <c r="L69" s="14">
        <v>133</v>
      </c>
      <c r="M69" s="14">
        <v>106</v>
      </c>
      <c r="N69" s="14">
        <v>91</v>
      </c>
      <c r="O69" s="100">
        <v>65</v>
      </c>
      <c r="P69" s="14">
        <v>119</v>
      </c>
      <c r="Q69" s="14">
        <v>154</v>
      </c>
      <c r="R69" s="50"/>
      <c r="S69" s="29">
        <v>117</v>
      </c>
      <c r="T69" s="51"/>
      <c r="U69" s="14"/>
      <c r="V69" s="64"/>
      <c r="W69" s="64"/>
      <c r="X69" s="14">
        <v>103</v>
      </c>
      <c r="Y69" s="14"/>
      <c r="Z69" s="100"/>
      <c r="AA69" s="14">
        <v>86</v>
      </c>
      <c r="AB69" s="24">
        <f t="shared" ref="AB69:AB132" si="81">SUM($I$3:$AA$3)</f>
        <v>17</v>
      </c>
      <c r="AC69" s="68" t="str">
        <f t="shared" ref="AC69:AC132" si="82">BY69</f>
        <v>-</v>
      </c>
      <c r="AD69" s="68" t="str">
        <f t="shared" ref="AD69:AD132" si="83">BZ69</f>
        <v>-</v>
      </c>
      <c r="AE69" s="68" t="str">
        <f t="shared" ref="AE69:AE132" si="84">CA69</f>
        <v>-</v>
      </c>
      <c r="AF69" s="32">
        <v>67</v>
      </c>
      <c r="AG69" s="32">
        <f t="shared" si="76"/>
        <v>65</v>
      </c>
      <c r="AH69" s="32">
        <f t="shared" ref="AH69:AH132" si="85">IF(F69&gt;1,ROW(65:65),"-")</f>
        <v>65</v>
      </c>
      <c r="AI69" s="17">
        <v>65</v>
      </c>
      <c r="AL69" s="10">
        <f t="shared" ref="AL69:AL100" si="86">COUNT($I$3,I69,H69)</f>
        <v>0</v>
      </c>
      <c r="AM69" s="10">
        <f t="shared" ref="AM69:AM100" si="87">COUNT($J$3,J69,I69)</f>
        <v>2</v>
      </c>
      <c r="AN69" s="10">
        <f t="shared" ref="AN69:AN100" si="88">COUNT($K$3,K69,J69)</f>
        <v>3</v>
      </c>
      <c r="AO69" s="10">
        <f t="shared" ref="AO69:AO100" si="89">COUNT($L$3,L69,K69)</f>
        <v>3</v>
      </c>
      <c r="AP69" s="10">
        <f t="shared" ref="AP69:AP100" si="90">COUNT($M$3,M69,L69)</f>
        <v>3</v>
      </c>
      <c r="AQ69" s="10">
        <f t="shared" ref="AQ69:AQ100" si="91">COUNT($N$3,N69,M69)</f>
        <v>3</v>
      </c>
      <c r="AR69" s="10">
        <f t="shared" ref="AR69:AR100" si="92">COUNT($O$3,O69,N69)</f>
        <v>3</v>
      </c>
      <c r="AS69" s="10">
        <f t="shared" ref="AS69:AS100" si="93">COUNT($P$3,P69,O69)</f>
        <v>3</v>
      </c>
      <c r="AT69" s="10">
        <f t="shared" ref="AT69:AT100" si="94">COUNT($Q$3,Q69,P69)</f>
        <v>3</v>
      </c>
      <c r="AU69" s="10">
        <f t="shared" ref="AU69:AU100" si="95">COUNT($R$3,R69,Q69)</f>
        <v>2</v>
      </c>
      <c r="AV69" s="10">
        <f t="shared" ref="AV69:AV100" si="96">COUNT($S$3,S69,R69)</f>
        <v>2</v>
      </c>
      <c r="AW69" s="10">
        <f t="shared" ref="AW69:AW100" si="97">COUNT($T$3,T69,S69)</f>
        <v>2</v>
      </c>
      <c r="AX69" s="10">
        <f t="shared" ref="AX69:AX100" si="98">COUNT($U$3,U69,T69)</f>
        <v>1</v>
      </c>
      <c r="AY69" s="10">
        <f t="shared" ref="AY69:AY100" si="99">COUNT($V$3,V69,U69)</f>
        <v>1</v>
      </c>
      <c r="AZ69" s="10">
        <f t="shared" ref="AZ69:AZ100" si="100">COUNT($W$3,W69,V69)</f>
        <v>0</v>
      </c>
      <c r="BA69" s="10">
        <f t="shared" ref="BA69:BA100" si="101">COUNT($X$3,X69,W69)</f>
        <v>2</v>
      </c>
      <c r="BB69" s="10">
        <f t="shared" ref="BB69:BB100" si="102">COUNT($Y$3,Y69,X69)</f>
        <v>2</v>
      </c>
      <c r="BC69" s="10">
        <f t="shared" ref="BC69:BC100" si="103">COUNT($Z$3,Z69,Y69)</f>
        <v>1</v>
      </c>
      <c r="BD69" s="10">
        <f t="shared" ref="BD69:BD100" si="104">COUNT($AA$3,AA69,Z69)</f>
        <v>2</v>
      </c>
      <c r="BF69" s="10">
        <f t="shared" ref="BF69:BF100" si="105">IF(H69="x",1,2)</f>
        <v>2</v>
      </c>
      <c r="BI69" s="10">
        <f t="shared" si="42"/>
        <v>187</v>
      </c>
      <c r="BJ69" s="10">
        <f t="shared" si="43"/>
        <v>154</v>
      </c>
      <c r="BK69" s="10">
        <f t="shared" si="44"/>
        <v>134</v>
      </c>
      <c r="BL69" s="10">
        <f t="shared" si="45"/>
        <v>133</v>
      </c>
      <c r="BM69" s="10">
        <f t="shared" si="46"/>
        <v>119</v>
      </c>
      <c r="BN69" s="10">
        <f t="shared" si="47"/>
        <v>117</v>
      </c>
      <c r="BO69" s="10">
        <f t="shared" si="48"/>
        <v>106</v>
      </c>
      <c r="BP69" s="10">
        <f t="shared" si="49"/>
        <v>103</v>
      </c>
      <c r="BQ69" s="10">
        <f t="shared" si="50"/>
        <v>91</v>
      </c>
      <c r="BR69" s="10">
        <f t="shared" si="51"/>
        <v>86</v>
      </c>
      <c r="BS69" s="10">
        <f t="shared" si="52"/>
        <v>65</v>
      </c>
      <c r="BT69" s="10" t="str">
        <f t="shared" si="53"/>
        <v/>
      </c>
      <c r="BU69" s="10" t="str">
        <f t="shared" si="54"/>
        <v/>
      </c>
      <c r="BV69" s="10" t="str">
        <f t="shared" si="35"/>
        <v/>
      </c>
      <c r="BW69" s="10" t="str">
        <f t="shared" si="36"/>
        <v/>
      </c>
      <c r="BX69" s="10" t="str">
        <f t="shared" si="37"/>
        <v/>
      </c>
      <c r="BY69" s="10" t="str">
        <f t="shared" si="38"/>
        <v>-</v>
      </c>
      <c r="BZ69" s="10" t="str">
        <f t="shared" si="39"/>
        <v>-</v>
      </c>
      <c r="CA69" s="10" t="str">
        <f t="shared" si="40"/>
        <v>-</v>
      </c>
      <c r="CB69" s="31">
        <f t="shared" si="41"/>
        <v>4</v>
      </c>
      <c r="CD69">
        <f t="shared" ref="CD69:CD132" si="106">SUM(BI69:BX69)</f>
        <v>1295</v>
      </c>
      <c r="EO69" s="10">
        <v>65</v>
      </c>
      <c r="EQ69" s="10">
        <f t="shared" ref="EQ69:EQ100" si="107">IF(BF69&gt;=1,AG69,"")</f>
        <v>65</v>
      </c>
      <c r="ER69" s="10" t="str">
        <f t="shared" ref="ER69:ER132" si="108">IF(BF69&gt;1,"("&amp;AF69&amp;")","("&amp;AH69&amp;")")</f>
        <v>(67)</v>
      </c>
    </row>
    <row r="70" spans="1:148" ht="15.75" x14ac:dyDescent="0.25">
      <c r="A70" s="7" t="str">
        <f t="shared" si="77"/>
        <v>66 (58)</v>
      </c>
      <c r="B70" s="33" t="s">
        <v>149</v>
      </c>
      <c r="C70" s="62" t="s">
        <v>95</v>
      </c>
      <c r="D70" s="20">
        <f t="shared" si="78"/>
        <v>1280</v>
      </c>
      <c r="E70" s="18"/>
      <c r="F70" s="14">
        <f t="shared" si="79"/>
        <v>6</v>
      </c>
      <c r="G70" s="19">
        <f t="shared" si="80"/>
        <v>106.66666666666667</v>
      </c>
      <c r="H70" s="18"/>
      <c r="I70" s="61"/>
      <c r="J70" s="100"/>
      <c r="K70" s="61">
        <v>250</v>
      </c>
      <c r="L70" s="61">
        <v>237</v>
      </c>
      <c r="M70" s="61">
        <v>173</v>
      </c>
      <c r="N70" s="61"/>
      <c r="O70" s="61"/>
      <c r="P70" s="61"/>
      <c r="Q70" s="61">
        <v>243</v>
      </c>
      <c r="R70" s="97"/>
      <c r="S70" s="61"/>
      <c r="T70" s="94"/>
      <c r="U70" s="61"/>
      <c r="V70" s="61"/>
      <c r="W70" s="61"/>
      <c r="X70" s="61">
        <v>217</v>
      </c>
      <c r="Y70" s="61"/>
      <c r="Z70" s="61">
        <v>160</v>
      </c>
      <c r="AA70" s="61"/>
      <c r="AB70" s="105">
        <f t="shared" si="81"/>
        <v>17</v>
      </c>
      <c r="AC70" s="68" t="str">
        <f t="shared" si="82"/>
        <v>-</v>
      </c>
      <c r="AD70" s="68" t="str">
        <f t="shared" si="83"/>
        <v>-</v>
      </c>
      <c r="AE70" s="68" t="str">
        <f t="shared" si="84"/>
        <v>-</v>
      </c>
      <c r="AF70" s="32">
        <v>58</v>
      </c>
      <c r="AG70" s="32">
        <f t="shared" ref="AG70:AG101" si="109">IF(D70&lt;D69,AI70,AG69)</f>
        <v>66</v>
      </c>
      <c r="AH70" s="32">
        <f t="shared" si="85"/>
        <v>66</v>
      </c>
      <c r="AI70" s="17">
        <v>66</v>
      </c>
      <c r="AL70" s="10">
        <f t="shared" si="86"/>
        <v>0</v>
      </c>
      <c r="AM70" s="10">
        <f t="shared" si="87"/>
        <v>1</v>
      </c>
      <c r="AN70" s="10">
        <f t="shared" si="88"/>
        <v>2</v>
      </c>
      <c r="AO70" s="10">
        <f t="shared" si="89"/>
        <v>3</v>
      </c>
      <c r="AP70" s="10">
        <f t="shared" si="90"/>
        <v>3</v>
      </c>
      <c r="AQ70" s="10">
        <f t="shared" si="91"/>
        <v>2</v>
      </c>
      <c r="AR70" s="10">
        <f t="shared" si="92"/>
        <v>1</v>
      </c>
      <c r="AS70" s="10">
        <f t="shared" si="93"/>
        <v>1</v>
      </c>
      <c r="AT70" s="10">
        <f t="shared" si="94"/>
        <v>2</v>
      </c>
      <c r="AU70" s="10">
        <f t="shared" si="95"/>
        <v>2</v>
      </c>
      <c r="AV70" s="10">
        <f t="shared" si="96"/>
        <v>1</v>
      </c>
      <c r="AW70" s="10">
        <f t="shared" si="97"/>
        <v>1</v>
      </c>
      <c r="AX70" s="10">
        <f t="shared" si="98"/>
        <v>1</v>
      </c>
      <c r="AY70" s="10">
        <f t="shared" si="99"/>
        <v>1</v>
      </c>
      <c r="AZ70" s="10">
        <f t="shared" si="100"/>
        <v>0</v>
      </c>
      <c r="BA70" s="10">
        <f t="shared" si="101"/>
        <v>2</v>
      </c>
      <c r="BB70" s="10">
        <f t="shared" si="102"/>
        <v>2</v>
      </c>
      <c r="BC70" s="10">
        <f t="shared" si="103"/>
        <v>2</v>
      </c>
      <c r="BD70" s="10">
        <f t="shared" si="104"/>
        <v>2</v>
      </c>
      <c r="BF70" s="10">
        <f t="shared" si="105"/>
        <v>2</v>
      </c>
      <c r="BI70" s="10">
        <f t="shared" ref="BI70:BI92" si="110">IF($F70&gt;0,LARGE($I70:$AA70,1),"")</f>
        <v>250</v>
      </c>
      <c r="BJ70" s="10">
        <f t="shared" ref="BJ70:BJ92" si="111">IF($F70&gt;1,LARGE($I70:$AA70,2),"")</f>
        <v>243</v>
      </c>
      <c r="BK70" s="10">
        <f t="shared" ref="BK70:BK92" si="112">IF($F70&gt;2,LARGE($I70:$AA70,3),"")</f>
        <v>237</v>
      </c>
      <c r="BL70" s="10">
        <f t="shared" ref="BL70:BL92" si="113">IF($F70&gt;3,LARGE($I70:$AA70,4),"")</f>
        <v>217</v>
      </c>
      <c r="BM70" s="10">
        <f t="shared" ref="BM70:BM92" si="114">IF($F70&gt;4,LARGE($I70:$AA70,5),"")</f>
        <v>173</v>
      </c>
      <c r="BN70" s="10">
        <f t="shared" ref="BN70:BN92" si="115">IF($F70&gt;5,LARGE($I70:$AA70,6),"")</f>
        <v>160</v>
      </c>
      <c r="BO70" s="10" t="str">
        <f t="shared" ref="BO70:BO92" si="116">IF($F70&gt;6,LARGE($I70:$AA70,7),"")</f>
        <v/>
      </c>
      <c r="BP70" s="10" t="str">
        <f t="shared" ref="BP70:BP92" si="117">IF($F70&gt;7,LARGE($I70:$AA70,8),"")</f>
        <v/>
      </c>
      <c r="BQ70" s="10" t="str">
        <f t="shared" ref="BQ70:BQ92" si="118">IF($F70&gt;8,LARGE($I70:$AA70,9),"")</f>
        <v/>
      </c>
      <c r="BR70" s="10" t="str">
        <f t="shared" ref="BR70:BR92" si="119">IF($F70&gt;9,LARGE($I70:$AA70,10),"")</f>
        <v/>
      </c>
      <c r="BS70" s="10" t="str">
        <f t="shared" ref="BS70:BS92" si="120">IF($F70&gt;10,LARGE($I70:$AA70,11),"")</f>
        <v/>
      </c>
      <c r="BT70" s="10" t="str">
        <f t="shared" ref="BT70:BT92" si="121">IF($F70&gt;11,LARGE($I70:$AA70,12),"")</f>
        <v/>
      </c>
      <c r="BU70" s="10" t="str">
        <f t="shared" ref="BU70:BU92" si="122">IF($F70&gt;12,LARGE($I70:$AA70,13),"")</f>
        <v/>
      </c>
      <c r="BV70" s="10" t="str">
        <f t="shared" ref="BV70:BV92" si="123">IF($F70&gt;13,LARGE($I70:$AA70,14),"")</f>
        <v/>
      </c>
      <c r="BW70" s="10" t="str">
        <f t="shared" ref="BW70:BW92" si="124">IF($F70&gt;14,LARGE($I70:$AA70,15),"")</f>
        <v/>
      </c>
      <c r="BX70" s="10" t="str">
        <f t="shared" ref="BX70:BX133" si="125">IF($F70&gt;15,LARGE($I70:$AA70,16),"")</f>
        <v/>
      </c>
      <c r="BY70" s="10" t="str">
        <f t="shared" ref="BY70:BY133" si="126">IF($F70&gt;13,LARGE($I70:$AA70,14),"-")</f>
        <v>-</v>
      </c>
      <c r="BZ70" s="10" t="str">
        <f t="shared" ref="BZ70:BZ133" si="127">IF($F70&gt;14,LARGE($I70:$AA70,15),"-")</f>
        <v>-</v>
      </c>
      <c r="CA70" s="10" t="str">
        <f t="shared" ref="CA70:CA133" si="128">IF($F70&gt;15,LARGE($I70:$AA70,16),"-")</f>
        <v>-</v>
      </c>
      <c r="CB70" s="31">
        <f t="shared" ref="CB70:CB133" si="129">SUM(AB70-F70)-2</f>
        <v>9</v>
      </c>
      <c r="CD70">
        <f t="shared" si="106"/>
        <v>1280</v>
      </c>
      <c r="EO70" s="10">
        <v>66</v>
      </c>
      <c r="EQ70" s="10">
        <f t="shared" si="107"/>
        <v>66</v>
      </c>
      <c r="ER70" s="10" t="str">
        <f t="shared" si="108"/>
        <v>(58)</v>
      </c>
    </row>
    <row r="71" spans="1:148" ht="15.75" x14ac:dyDescent="0.25">
      <c r="A71" s="7" t="str">
        <f t="shared" si="77"/>
        <v>67 (71)</v>
      </c>
      <c r="B71" s="8" t="s">
        <v>64</v>
      </c>
      <c r="C71" s="9" t="s">
        <v>32</v>
      </c>
      <c r="D71" s="20">
        <f t="shared" si="78"/>
        <v>1278</v>
      </c>
      <c r="E71" s="18"/>
      <c r="F71" s="14">
        <f t="shared" si="79"/>
        <v>9</v>
      </c>
      <c r="G71" s="19">
        <f t="shared" si="80"/>
        <v>71</v>
      </c>
      <c r="H71" s="18"/>
      <c r="I71" s="61"/>
      <c r="J71" s="61"/>
      <c r="K71" s="61"/>
      <c r="L71" s="61"/>
      <c r="M71" s="61">
        <v>128</v>
      </c>
      <c r="N71" s="61"/>
      <c r="O71" s="61">
        <v>146</v>
      </c>
      <c r="P71" s="61">
        <v>67</v>
      </c>
      <c r="Q71" s="100"/>
      <c r="R71" s="97"/>
      <c r="S71" s="61"/>
      <c r="T71" s="94">
        <v>149</v>
      </c>
      <c r="U71" s="61">
        <v>122</v>
      </c>
      <c r="V71" s="61">
        <v>133</v>
      </c>
      <c r="W71" s="61"/>
      <c r="X71" s="61">
        <v>183</v>
      </c>
      <c r="Y71" s="61"/>
      <c r="Z71" s="61">
        <v>140</v>
      </c>
      <c r="AA71" s="61">
        <v>210</v>
      </c>
      <c r="AB71" s="105">
        <f t="shared" si="81"/>
        <v>17</v>
      </c>
      <c r="AC71" s="68" t="str">
        <f t="shared" si="82"/>
        <v>-</v>
      </c>
      <c r="AD71" s="68" t="str">
        <f t="shared" si="83"/>
        <v>-</v>
      </c>
      <c r="AE71" s="68" t="str">
        <f t="shared" si="84"/>
        <v>-</v>
      </c>
      <c r="AF71" s="32">
        <v>71</v>
      </c>
      <c r="AG71" s="32">
        <f t="shared" si="109"/>
        <v>67</v>
      </c>
      <c r="AH71" s="32">
        <f t="shared" si="85"/>
        <v>67</v>
      </c>
      <c r="AI71" s="17">
        <v>67</v>
      </c>
      <c r="AL71" s="10">
        <f t="shared" si="86"/>
        <v>0</v>
      </c>
      <c r="AM71" s="10">
        <f t="shared" si="87"/>
        <v>1</v>
      </c>
      <c r="AN71" s="10">
        <f t="shared" si="88"/>
        <v>1</v>
      </c>
      <c r="AO71" s="10">
        <f t="shared" si="89"/>
        <v>1</v>
      </c>
      <c r="AP71" s="10">
        <f t="shared" si="90"/>
        <v>2</v>
      </c>
      <c r="AQ71" s="10">
        <f t="shared" si="91"/>
        <v>2</v>
      </c>
      <c r="AR71" s="10">
        <f t="shared" si="92"/>
        <v>2</v>
      </c>
      <c r="AS71" s="10">
        <f t="shared" si="93"/>
        <v>3</v>
      </c>
      <c r="AT71" s="10">
        <f t="shared" si="94"/>
        <v>2</v>
      </c>
      <c r="AU71" s="10">
        <f t="shared" si="95"/>
        <v>1</v>
      </c>
      <c r="AV71" s="10">
        <f t="shared" si="96"/>
        <v>1</v>
      </c>
      <c r="AW71" s="10">
        <f t="shared" si="97"/>
        <v>2</v>
      </c>
      <c r="AX71" s="10">
        <f t="shared" si="98"/>
        <v>3</v>
      </c>
      <c r="AY71" s="10">
        <f t="shared" si="99"/>
        <v>3</v>
      </c>
      <c r="AZ71" s="10">
        <f t="shared" si="100"/>
        <v>1</v>
      </c>
      <c r="BA71" s="10">
        <f t="shared" si="101"/>
        <v>2</v>
      </c>
      <c r="BB71" s="10">
        <f t="shared" si="102"/>
        <v>2</v>
      </c>
      <c r="BC71" s="10">
        <f t="shared" si="103"/>
        <v>2</v>
      </c>
      <c r="BD71" s="10">
        <f t="shared" si="104"/>
        <v>3</v>
      </c>
      <c r="BF71" s="10">
        <f t="shared" si="105"/>
        <v>2</v>
      </c>
      <c r="BI71" s="10">
        <f t="shared" si="110"/>
        <v>210</v>
      </c>
      <c r="BJ71" s="10">
        <f t="shared" si="111"/>
        <v>183</v>
      </c>
      <c r="BK71" s="10">
        <f t="shared" si="112"/>
        <v>149</v>
      </c>
      <c r="BL71" s="10">
        <f t="shared" si="113"/>
        <v>146</v>
      </c>
      <c r="BM71" s="10">
        <f t="shared" si="114"/>
        <v>140</v>
      </c>
      <c r="BN71" s="10">
        <f t="shared" si="115"/>
        <v>133</v>
      </c>
      <c r="BO71" s="10">
        <f t="shared" si="116"/>
        <v>128</v>
      </c>
      <c r="BP71" s="10">
        <f t="shared" si="117"/>
        <v>122</v>
      </c>
      <c r="BQ71" s="10">
        <f t="shared" si="118"/>
        <v>67</v>
      </c>
      <c r="BR71" s="10" t="str">
        <f t="shared" si="119"/>
        <v/>
      </c>
      <c r="BS71" s="10" t="str">
        <f t="shared" si="120"/>
        <v/>
      </c>
      <c r="BT71" s="10" t="str">
        <f t="shared" si="121"/>
        <v/>
      </c>
      <c r="BU71" s="10" t="str">
        <f t="shared" si="122"/>
        <v/>
      </c>
      <c r="BV71" s="10" t="str">
        <f t="shared" si="123"/>
        <v/>
      </c>
      <c r="BW71" s="10" t="str">
        <f t="shared" si="124"/>
        <v/>
      </c>
      <c r="BX71" s="10" t="str">
        <f t="shared" si="125"/>
        <v/>
      </c>
      <c r="BY71" s="10" t="str">
        <f t="shared" si="126"/>
        <v>-</v>
      </c>
      <c r="BZ71" s="10" t="str">
        <f t="shared" si="127"/>
        <v>-</v>
      </c>
      <c r="CA71" s="10" t="str">
        <f t="shared" si="128"/>
        <v>-</v>
      </c>
      <c r="CB71" s="31">
        <f t="shared" si="129"/>
        <v>6</v>
      </c>
      <c r="CD71">
        <f t="shared" si="106"/>
        <v>1278</v>
      </c>
      <c r="EO71" s="10">
        <v>67</v>
      </c>
      <c r="EQ71" s="10">
        <f t="shared" si="107"/>
        <v>67</v>
      </c>
      <c r="ER71" s="10" t="str">
        <f t="shared" si="108"/>
        <v>(71)</v>
      </c>
    </row>
    <row r="72" spans="1:148" ht="15.75" x14ac:dyDescent="0.25">
      <c r="A72" s="7" t="str">
        <f t="shared" si="77"/>
        <v>68 (68)</v>
      </c>
      <c r="B72" s="8" t="s">
        <v>155</v>
      </c>
      <c r="C72" s="9" t="s">
        <v>88</v>
      </c>
      <c r="D72" s="20">
        <f t="shared" si="78"/>
        <v>1264</v>
      </c>
      <c r="E72" s="18"/>
      <c r="F72" s="14">
        <f t="shared" si="79"/>
        <v>7</v>
      </c>
      <c r="G72" s="19">
        <f t="shared" si="80"/>
        <v>90.285714285714292</v>
      </c>
      <c r="H72" s="18"/>
      <c r="I72" s="61"/>
      <c r="J72" s="61">
        <v>115</v>
      </c>
      <c r="K72" s="61"/>
      <c r="L72" s="61">
        <v>173</v>
      </c>
      <c r="M72" s="61"/>
      <c r="N72" s="61">
        <v>217</v>
      </c>
      <c r="O72" s="61"/>
      <c r="P72" s="61"/>
      <c r="Q72" s="61">
        <v>148</v>
      </c>
      <c r="R72" s="97">
        <v>172</v>
      </c>
      <c r="S72" s="61"/>
      <c r="T72" s="94"/>
      <c r="U72" s="61"/>
      <c r="V72" s="61">
        <v>170</v>
      </c>
      <c r="W72" s="61"/>
      <c r="X72" s="61"/>
      <c r="Y72" s="61">
        <v>269</v>
      </c>
      <c r="Z72" s="61"/>
      <c r="AA72" s="61"/>
      <c r="AB72" s="105">
        <f t="shared" si="81"/>
        <v>17</v>
      </c>
      <c r="AC72" s="68" t="str">
        <f t="shared" si="82"/>
        <v>-</v>
      </c>
      <c r="AD72" s="68" t="str">
        <f t="shared" si="83"/>
        <v>-</v>
      </c>
      <c r="AE72" s="68" t="str">
        <f t="shared" si="84"/>
        <v>-</v>
      </c>
      <c r="AF72" s="32">
        <v>68</v>
      </c>
      <c r="AG72" s="32">
        <f t="shared" si="109"/>
        <v>68</v>
      </c>
      <c r="AH72" s="32">
        <f t="shared" si="85"/>
        <v>68</v>
      </c>
      <c r="AI72" s="17">
        <v>68</v>
      </c>
      <c r="AL72" s="10">
        <f t="shared" si="86"/>
        <v>0</v>
      </c>
      <c r="AM72" s="10">
        <f t="shared" si="87"/>
        <v>2</v>
      </c>
      <c r="AN72" s="10">
        <f t="shared" si="88"/>
        <v>2</v>
      </c>
      <c r="AO72" s="10">
        <f t="shared" si="89"/>
        <v>2</v>
      </c>
      <c r="AP72" s="10">
        <f t="shared" si="90"/>
        <v>2</v>
      </c>
      <c r="AQ72" s="10">
        <f t="shared" si="91"/>
        <v>2</v>
      </c>
      <c r="AR72" s="10">
        <f t="shared" si="92"/>
        <v>2</v>
      </c>
      <c r="AS72" s="10">
        <f t="shared" si="93"/>
        <v>1</v>
      </c>
      <c r="AT72" s="10">
        <f t="shared" si="94"/>
        <v>2</v>
      </c>
      <c r="AU72" s="10">
        <f t="shared" si="95"/>
        <v>3</v>
      </c>
      <c r="AV72" s="10">
        <f t="shared" si="96"/>
        <v>2</v>
      </c>
      <c r="AW72" s="10">
        <f t="shared" si="97"/>
        <v>1</v>
      </c>
      <c r="AX72" s="10">
        <f t="shared" si="98"/>
        <v>1</v>
      </c>
      <c r="AY72" s="10">
        <f t="shared" si="99"/>
        <v>2</v>
      </c>
      <c r="AZ72" s="10">
        <f t="shared" si="100"/>
        <v>1</v>
      </c>
      <c r="BA72" s="10">
        <f t="shared" si="101"/>
        <v>1</v>
      </c>
      <c r="BB72" s="10">
        <f t="shared" si="102"/>
        <v>2</v>
      </c>
      <c r="BC72" s="10">
        <f t="shared" si="103"/>
        <v>2</v>
      </c>
      <c r="BD72" s="10">
        <f t="shared" si="104"/>
        <v>1</v>
      </c>
      <c r="BF72" s="10">
        <f t="shared" si="105"/>
        <v>2</v>
      </c>
      <c r="BI72" s="10">
        <f t="shared" si="110"/>
        <v>269</v>
      </c>
      <c r="BJ72" s="10">
        <f t="shared" si="111"/>
        <v>217</v>
      </c>
      <c r="BK72" s="10">
        <f t="shared" si="112"/>
        <v>173</v>
      </c>
      <c r="BL72" s="10">
        <f t="shared" si="113"/>
        <v>172</v>
      </c>
      <c r="BM72" s="10">
        <f t="shared" si="114"/>
        <v>170</v>
      </c>
      <c r="BN72" s="10">
        <f t="shared" si="115"/>
        <v>148</v>
      </c>
      <c r="BO72" s="10">
        <f t="shared" si="116"/>
        <v>115</v>
      </c>
      <c r="BP72" s="10" t="str">
        <f t="shared" si="117"/>
        <v/>
      </c>
      <c r="BQ72" s="10" t="str">
        <f t="shared" si="118"/>
        <v/>
      </c>
      <c r="BR72" s="10" t="str">
        <f t="shared" si="119"/>
        <v/>
      </c>
      <c r="BS72" s="10" t="str">
        <f t="shared" si="120"/>
        <v/>
      </c>
      <c r="BT72" s="10" t="str">
        <f t="shared" si="121"/>
        <v/>
      </c>
      <c r="BU72" s="10" t="str">
        <f t="shared" si="122"/>
        <v/>
      </c>
      <c r="BV72" s="10" t="str">
        <f t="shared" si="123"/>
        <v/>
      </c>
      <c r="BW72" s="10" t="str">
        <f t="shared" si="124"/>
        <v/>
      </c>
      <c r="BX72" s="10" t="str">
        <f t="shared" si="125"/>
        <v/>
      </c>
      <c r="BY72" s="10" t="str">
        <f t="shared" si="126"/>
        <v>-</v>
      </c>
      <c r="BZ72" s="10" t="str">
        <f t="shared" si="127"/>
        <v>-</v>
      </c>
      <c r="CA72" s="10" t="str">
        <f t="shared" si="128"/>
        <v>-</v>
      </c>
      <c r="CB72" s="31">
        <f t="shared" si="129"/>
        <v>8</v>
      </c>
      <c r="CD72">
        <f t="shared" si="106"/>
        <v>1264</v>
      </c>
      <c r="EO72" s="10">
        <v>68</v>
      </c>
      <c r="EQ72" s="10">
        <f t="shared" si="107"/>
        <v>68</v>
      </c>
      <c r="ER72" s="10" t="str">
        <f t="shared" si="108"/>
        <v>(68)</v>
      </c>
    </row>
    <row r="73" spans="1:148" ht="15.75" x14ac:dyDescent="0.25">
      <c r="A73" s="7" t="str">
        <f t="shared" si="77"/>
        <v>69 (69)</v>
      </c>
      <c r="B73" s="8" t="s">
        <v>187</v>
      </c>
      <c r="C73" s="62" t="s">
        <v>54</v>
      </c>
      <c r="D73" s="20">
        <f t="shared" si="78"/>
        <v>1252</v>
      </c>
      <c r="E73" s="18"/>
      <c r="F73" s="14">
        <f t="shared" si="79"/>
        <v>9</v>
      </c>
      <c r="G73" s="19">
        <f t="shared" si="80"/>
        <v>69.555555555555557</v>
      </c>
      <c r="H73" s="18"/>
      <c r="I73" s="14"/>
      <c r="J73" s="14">
        <v>101</v>
      </c>
      <c r="K73" s="14"/>
      <c r="L73" s="14"/>
      <c r="M73" s="14"/>
      <c r="N73" s="14">
        <v>170</v>
      </c>
      <c r="O73" s="14"/>
      <c r="P73" s="14"/>
      <c r="Q73" s="14">
        <v>92</v>
      </c>
      <c r="R73" s="50">
        <v>84</v>
      </c>
      <c r="S73" s="29">
        <v>143</v>
      </c>
      <c r="T73" s="51">
        <v>151</v>
      </c>
      <c r="U73" s="14"/>
      <c r="V73" s="64">
        <v>147</v>
      </c>
      <c r="W73" s="64"/>
      <c r="X73" s="14"/>
      <c r="Y73" s="14">
        <v>181</v>
      </c>
      <c r="Z73" s="14">
        <v>183</v>
      </c>
      <c r="AA73" s="14"/>
      <c r="AB73" s="24">
        <f t="shared" si="81"/>
        <v>17</v>
      </c>
      <c r="AC73" s="68" t="str">
        <f t="shared" si="82"/>
        <v>-</v>
      </c>
      <c r="AD73" s="68" t="str">
        <f t="shared" si="83"/>
        <v>-</v>
      </c>
      <c r="AE73" s="68" t="str">
        <f t="shared" si="84"/>
        <v>-</v>
      </c>
      <c r="AF73" s="32">
        <v>69</v>
      </c>
      <c r="AG73" s="32">
        <f t="shared" si="109"/>
        <v>69</v>
      </c>
      <c r="AH73" s="32">
        <f t="shared" si="85"/>
        <v>69</v>
      </c>
      <c r="AI73" s="17">
        <v>69</v>
      </c>
      <c r="AL73" s="10">
        <f t="shared" si="86"/>
        <v>0</v>
      </c>
      <c r="AM73" s="10">
        <f t="shared" si="87"/>
        <v>2</v>
      </c>
      <c r="AN73" s="10">
        <f t="shared" si="88"/>
        <v>2</v>
      </c>
      <c r="AO73" s="10">
        <f t="shared" si="89"/>
        <v>1</v>
      </c>
      <c r="AP73" s="10">
        <f t="shared" si="90"/>
        <v>1</v>
      </c>
      <c r="AQ73" s="10">
        <f t="shared" si="91"/>
        <v>2</v>
      </c>
      <c r="AR73" s="10">
        <f t="shared" si="92"/>
        <v>2</v>
      </c>
      <c r="AS73" s="10">
        <f t="shared" si="93"/>
        <v>1</v>
      </c>
      <c r="AT73" s="10">
        <f t="shared" si="94"/>
        <v>2</v>
      </c>
      <c r="AU73" s="10">
        <f t="shared" si="95"/>
        <v>3</v>
      </c>
      <c r="AV73" s="10">
        <f t="shared" si="96"/>
        <v>3</v>
      </c>
      <c r="AW73" s="10">
        <f t="shared" si="97"/>
        <v>3</v>
      </c>
      <c r="AX73" s="10">
        <f t="shared" si="98"/>
        <v>2</v>
      </c>
      <c r="AY73" s="10">
        <f t="shared" si="99"/>
        <v>2</v>
      </c>
      <c r="AZ73" s="10">
        <f t="shared" si="100"/>
        <v>1</v>
      </c>
      <c r="BA73" s="10">
        <f t="shared" si="101"/>
        <v>1</v>
      </c>
      <c r="BB73" s="10">
        <f t="shared" si="102"/>
        <v>2</v>
      </c>
      <c r="BC73" s="10">
        <f t="shared" si="103"/>
        <v>3</v>
      </c>
      <c r="BD73" s="10">
        <f t="shared" si="104"/>
        <v>2</v>
      </c>
      <c r="BF73" s="10">
        <f t="shared" si="105"/>
        <v>2</v>
      </c>
      <c r="BI73" s="10">
        <f t="shared" si="110"/>
        <v>183</v>
      </c>
      <c r="BJ73" s="10">
        <f t="shared" si="111"/>
        <v>181</v>
      </c>
      <c r="BK73" s="10">
        <f t="shared" si="112"/>
        <v>170</v>
      </c>
      <c r="BL73" s="10">
        <f t="shared" si="113"/>
        <v>151</v>
      </c>
      <c r="BM73" s="10">
        <f t="shared" si="114"/>
        <v>147</v>
      </c>
      <c r="BN73" s="10">
        <f t="shared" si="115"/>
        <v>143</v>
      </c>
      <c r="BO73" s="10">
        <f t="shared" si="116"/>
        <v>101</v>
      </c>
      <c r="BP73" s="10">
        <f t="shared" si="117"/>
        <v>92</v>
      </c>
      <c r="BQ73" s="10">
        <f t="shared" si="118"/>
        <v>84</v>
      </c>
      <c r="BR73" s="10" t="str">
        <f t="shared" si="119"/>
        <v/>
      </c>
      <c r="BS73" s="10" t="str">
        <f t="shared" si="120"/>
        <v/>
      </c>
      <c r="BT73" s="10" t="str">
        <f t="shared" si="121"/>
        <v/>
      </c>
      <c r="BU73" s="10" t="str">
        <f t="shared" si="122"/>
        <v/>
      </c>
      <c r="BV73" s="10" t="str">
        <f t="shared" si="123"/>
        <v/>
      </c>
      <c r="BW73" s="10" t="str">
        <f t="shared" si="124"/>
        <v/>
      </c>
      <c r="BX73" s="10" t="str">
        <f t="shared" si="125"/>
        <v/>
      </c>
      <c r="BY73" s="10" t="str">
        <f t="shared" si="126"/>
        <v>-</v>
      </c>
      <c r="BZ73" s="10" t="str">
        <f t="shared" si="127"/>
        <v>-</v>
      </c>
      <c r="CA73" s="10" t="str">
        <f t="shared" si="128"/>
        <v>-</v>
      </c>
      <c r="CB73" s="31">
        <f t="shared" si="129"/>
        <v>6</v>
      </c>
      <c r="CD73">
        <f t="shared" si="106"/>
        <v>1252</v>
      </c>
      <c r="EO73" s="10">
        <v>69</v>
      </c>
      <c r="EQ73" s="10">
        <f t="shared" si="107"/>
        <v>69</v>
      </c>
      <c r="ER73" s="10" t="str">
        <f t="shared" si="108"/>
        <v>(69)</v>
      </c>
    </row>
    <row r="74" spans="1:148" ht="15.75" x14ac:dyDescent="0.25">
      <c r="A74" s="7" t="str">
        <f t="shared" si="77"/>
        <v>70 (73)</v>
      </c>
      <c r="B74" s="8" t="s">
        <v>206</v>
      </c>
      <c r="C74" s="9" t="s">
        <v>115</v>
      </c>
      <c r="D74" s="20">
        <f t="shared" si="78"/>
        <v>1081</v>
      </c>
      <c r="E74" s="18"/>
      <c r="F74" s="14">
        <f t="shared" si="79"/>
        <v>7</v>
      </c>
      <c r="G74" s="19">
        <f t="shared" si="80"/>
        <v>77.214285714285708</v>
      </c>
      <c r="H74" s="18"/>
      <c r="I74" s="14"/>
      <c r="J74" s="14">
        <v>174</v>
      </c>
      <c r="K74" s="14"/>
      <c r="L74" s="14"/>
      <c r="M74" s="14"/>
      <c r="N74" s="14"/>
      <c r="O74" s="14"/>
      <c r="P74" s="14"/>
      <c r="Q74" s="14">
        <v>185</v>
      </c>
      <c r="R74" s="50">
        <v>102</v>
      </c>
      <c r="S74" s="29"/>
      <c r="T74" s="51"/>
      <c r="U74" s="14"/>
      <c r="V74" s="64">
        <v>158</v>
      </c>
      <c r="W74" s="64"/>
      <c r="X74" s="14"/>
      <c r="Y74" s="14">
        <v>190</v>
      </c>
      <c r="Z74" s="14">
        <v>108</v>
      </c>
      <c r="AA74" s="14">
        <v>164</v>
      </c>
      <c r="AB74" s="24">
        <f t="shared" si="81"/>
        <v>17</v>
      </c>
      <c r="AC74" s="68" t="str">
        <f t="shared" si="82"/>
        <v>-</v>
      </c>
      <c r="AD74" s="68" t="str">
        <f t="shared" si="83"/>
        <v>-</v>
      </c>
      <c r="AE74" s="68" t="str">
        <f t="shared" si="84"/>
        <v>-</v>
      </c>
      <c r="AF74" s="32">
        <v>73</v>
      </c>
      <c r="AG74" s="32">
        <f t="shared" si="109"/>
        <v>70</v>
      </c>
      <c r="AH74" s="32">
        <f t="shared" si="85"/>
        <v>70</v>
      </c>
      <c r="AI74" s="17">
        <v>70</v>
      </c>
      <c r="AL74" s="10">
        <f t="shared" si="86"/>
        <v>0</v>
      </c>
      <c r="AM74" s="10">
        <f t="shared" si="87"/>
        <v>2</v>
      </c>
      <c r="AN74" s="10">
        <f t="shared" si="88"/>
        <v>2</v>
      </c>
      <c r="AO74" s="10">
        <f t="shared" si="89"/>
        <v>1</v>
      </c>
      <c r="AP74" s="10">
        <f t="shared" si="90"/>
        <v>1</v>
      </c>
      <c r="AQ74" s="10">
        <f t="shared" si="91"/>
        <v>1</v>
      </c>
      <c r="AR74" s="10">
        <f t="shared" si="92"/>
        <v>1</v>
      </c>
      <c r="AS74" s="10">
        <f t="shared" si="93"/>
        <v>1</v>
      </c>
      <c r="AT74" s="10">
        <f t="shared" si="94"/>
        <v>2</v>
      </c>
      <c r="AU74" s="10">
        <f t="shared" si="95"/>
        <v>3</v>
      </c>
      <c r="AV74" s="10">
        <f t="shared" si="96"/>
        <v>2</v>
      </c>
      <c r="AW74" s="10">
        <f t="shared" si="97"/>
        <v>1</v>
      </c>
      <c r="AX74" s="10">
        <f t="shared" si="98"/>
        <v>1</v>
      </c>
      <c r="AY74" s="10">
        <f t="shared" si="99"/>
        <v>2</v>
      </c>
      <c r="AZ74" s="10">
        <f t="shared" si="100"/>
        <v>1</v>
      </c>
      <c r="BA74" s="10">
        <f t="shared" si="101"/>
        <v>1</v>
      </c>
      <c r="BB74" s="10">
        <f t="shared" si="102"/>
        <v>2</v>
      </c>
      <c r="BC74" s="10">
        <f t="shared" si="103"/>
        <v>3</v>
      </c>
      <c r="BD74" s="10">
        <f t="shared" si="104"/>
        <v>3</v>
      </c>
      <c r="BF74" s="10">
        <f t="shared" si="105"/>
        <v>2</v>
      </c>
      <c r="BI74" s="10">
        <f t="shared" si="110"/>
        <v>190</v>
      </c>
      <c r="BJ74" s="10">
        <f t="shared" si="111"/>
        <v>185</v>
      </c>
      <c r="BK74" s="10">
        <f t="shared" si="112"/>
        <v>174</v>
      </c>
      <c r="BL74" s="10">
        <f t="shared" si="113"/>
        <v>164</v>
      </c>
      <c r="BM74" s="10">
        <f t="shared" si="114"/>
        <v>158</v>
      </c>
      <c r="BN74" s="10">
        <f t="shared" si="115"/>
        <v>108</v>
      </c>
      <c r="BO74" s="10">
        <f t="shared" si="116"/>
        <v>102</v>
      </c>
      <c r="BP74" s="10" t="str">
        <f t="shared" si="117"/>
        <v/>
      </c>
      <c r="BQ74" s="10" t="str">
        <f t="shared" si="118"/>
        <v/>
      </c>
      <c r="BR74" s="10" t="str">
        <f t="shared" si="119"/>
        <v/>
      </c>
      <c r="BS74" s="10" t="str">
        <f t="shared" si="120"/>
        <v/>
      </c>
      <c r="BT74" s="10" t="str">
        <f t="shared" si="121"/>
        <v/>
      </c>
      <c r="BU74" s="10" t="str">
        <f t="shared" si="122"/>
        <v/>
      </c>
      <c r="BV74" s="10" t="str">
        <f t="shared" si="123"/>
        <v/>
      </c>
      <c r="BW74" s="10" t="str">
        <f t="shared" si="124"/>
        <v/>
      </c>
      <c r="BX74" s="10" t="str">
        <f t="shared" si="125"/>
        <v/>
      </c>
      <c r="BY74" s="10" t="str">
        <f t="shared" si="126"/>
        <v>-</v>
      </c>
      <c r="BZ74" s="10" t="str">
        <f t="shared" si="127"/>
        <v>-</v>
      </c>
      <c r="CA74" s="10" t="str">
        <f t="shared" si="128"/>
        <v>-</v>
      </c>
      <c r="CB74" s="31">
        <f t="shared" si="129"/>
        <v>8</v>
      </c>
      <c r="CD74">
        <f t="shared" si="106"/>
        <v>1081</v>
      </c>
      <c r="EO74" s="10">
        <v>70</v>
      </c>
      <c r="EQ74" s="10">
        <f t="shared" si="107"/>
        <v>70</v>
      </c>
      <c r="ER74" s="10" t="str">
        <f t="shared" si="108"/>
        <v>(73)</v>
      </c>
    </row>
    <row r="75" spans="1:148" ht="15.75" x14ac:dyDescent="0.25">
      <c r="A75" s="7" t="str">
        <f t="shared" si="77"/>
        <v>71 (62)</v>
      </c>
      <c r="B75" s="8" t="s">
        <v>204</v>
      </c>
      <c r="C75" s="9" t="s">
        <v>115</v>
      </c>
      <c r="D75" s="20">
        <f t="shared" si="78"/>
        <v>1070</v>
      </c>
      <c r="E75" s="18"/>
      <c r="F75" s="14">
        <f t="shared" si="79"/>
        <v>4</v>
      </c>
      <c r="G75" s="19">
        <f t="shared" si="80"/>
        <v>133.75</v>
      </c>
      <c r="H75" s="18"/>
      <c r="I75" s="14"/>
      <c r="J75" s="14">
        <v>200</v>
      </c>
      <c r="K75" s="14">
        <v>250</v>
      </c>
      <c r="L75" s="14"/>
      <c r="M75" s="14"/>
      <c r="N75" s="14">
        <v>269</v>
      </c>
      <c r="O75" s="14"/>
      <c r="P75" s="14"/>
      <c r="Q75" s="14"/>
      <c r="R75" s="50"/>
      <c r="S75" s="29"/>
      <c r="T75" s="51"/>
      <c r="U75" s="14"/>
      <c r="V75" s="14"/>
      <c r="W75" s="64"/>
      <c r="X75" s="14"/>
      <c r="Y75" s="14">
        <v>351</v>
      </c>
      <c r="Z75" s="14"/>
      <c r="AA75" s="14"/>
      <c r="AB75" s="24">
        <f t="shared" si="81"/>
        <v>17</v>
      </c>
      <c r="AC75" s="68" t="str">
        <f t="shared" si="82"/>
        <v>-</v>
      </c>
      <c r="AD75" s="68" t="str">
        <f t="shared" si="83"/>
        <v>-</v>
      </c>
      <c r="AE75" s="68" t="str">
        <f t="shared" si="84"/>
        <v>-</v>
      </c>
      <c r="AF75" s="32">
        <v>62</v>
      </c>
      <c r="AG75" s="32">
        <f t="shared" si="109"/>
        <v>71</v>
      </c>
      <c r="AH75" s="32">
        <f t="shared" si="85"/>
        <v>71</v>
      </c>
      <c r="AI75" s="17">
        <v>71</v>
      </c>
      <c r="AL75" s="10">
        <f t="shared" si="86"/>
        <v>0</v>
      </c>
      <c r="AM75" s="10">
        <f t="shared" si="87"/>
        <v>2</v>
      </c>
      <c r="AN75" s="10">
        <f t="shared" si="88"/>
        <v>3</v>
      </c>
      <c r="AO75" s="10">
        <f t="shared" si="89"/>
        <v>2</v>
      </c>
      <c r="AP75" s="10">
        <f t="shared" si="90"/>
        <v>1</v>
      </c>
      <c r="AQ75" s="10">
        <f t="shared" si="91"/>
        <v>2</v>
      </c>
      <c r="AR75" s="10">
        <f t="shared" si="92"/>
        <v>2</v>
      </c>
      <c r="AS75" s="10">
        <f t="shared" si="93"/>
        <v>1</v>
      </c>
      <c r="AT75" s="10">
        <f t="shared" si="94"/>
        <v>1</v>
      </c>
      <c r="AU75" s="10">
        <f t="shared" si="95"/>
        <v>1</v>
      </c>
      <c r="AV75" s="10">
        <f t="shared" si="96"/>
        <v>1</v>
      </c>
      <c r="AW75" s="10">
        <f t="shared" si="97"/>
        <v>1</v>
      </c>
      <c r="AX75" s="10">
        <f t="shared" si="98"/>
        <v>1</v>
      </c>
      <c r="AY75" s="10">
        <f t="shared" si="99"/>
        <v>1</v>
      </c>
      <c r="AZ75" s="10">
        <f t="shared" si="100"/>
        <v>0</v>
      </c>
      <c r="BA75" s="10">
        <f t="shared" si="101"/>
        <v>1</v>
      </c>
      <c r="BB75" s="10">
        <f t="shared" si="102"/>
        <v>2</v>
      </c>
      <c r="BC75" s="10">
        <f t="shared" si="103"/>
        <v>2</v>
      </c>
      <c r="BD75" s="10">
        <f t="shared" si="104"/>
        <v>1</v>
      </c>
      <c r="BF75" s="10">
        <f t="shared" si="105"/>
        <v>2</v>
      </c>
      <c r="BI75" s="10">
        <f t="shared" si="110"/>
        <v>351</v>
      </c>
      <c r="BJ75" s="10">
        <f t="shared" si="111"/>
        <v>269</v>
      </c>
      <c r="BK75" s="10">
        <f t="shared" si="112"/>
        <v>250</v>
      </c>
      <c r="BL75" s="10">
        <f t="shared" si="113"/>
        <v>200</v>
      </c>
      <c r="BM75" s="10" t="str">
        <f t="shared" si="114"/>
        <v/>
      </c>
      <c r="BN75" s="10" t="str">
        <f t="shared" si="115"/>
        <v/>
      </c>
      <c r="BO75" s="10" t="str">
        <f t="shared" si="116"/>
        <v/>
      </c>
      <c r="BP75" s="10" t="str">
        <f t="shared" si="117"/>
        <v/>
      </c>
      <c r="BQ75" s="10" t="str">
        <f t="shared" si="118"/>
        <v/>
      </c>
      <c r="BR75" s="10" t="str">
        <f t="shared" si="119"/>
        <v/>
      </c>
      <c r="BS75" s="10" t="str">
        <f t="shared" si="120"/>
        <v/>
      </c>
      <c r="BT75" s="10" t="str">
        <f t="shared" si="121"/>
        <v/>
      </c>
      <c r="BU75" s="10" t="str">
        <f t="shared" si="122"/>
        <v/>
      </c>
      <c r="BV75" s="10" t="str">
        <f t="shared" si="123"/>
        <v/>
      </c>
      <c r="BW75" s="10" t="str">
        <f t="shared" si="124"/>
        <v/>
      </c>
      <c r="BX75" s="10" t="str">
        <f t="shared" si="125"/>
        <v/>
      </c>
      <c r="BY75" s="10" t="str">
        <f t="shared" si="126"/>
        <v>-</v>
      </c>
      <c r="BZ75" s="10" t="str">
        <f t="shared" si="127"/>
        <v>-</v>
      </c>
      <c r="CA75" s="10" t="str">
        <f t="shared" si="128"/>
        <v>-</v>
      </c>
      <c r="CB75" s="31">
        <f t="shared" si="129"/>
        <v>11</v>
      </c>
      <c r="CD75">
        <f t="shared" si="106"/>
        <v>1070</v>
      </c>
      <c r="EO75" s="10">
        <v>71</v>
      </c>
      <c r="EQ75" s="10">
        <f t="shared" si="107"/>
        <v>71</v>
      </c>
      <c r="ER75" s="10" t="str">
        <f t="shared" si="108"/>
        <v>(62)</v>
      </c>
    </row>
    <row r="76" spans="1:148" ht="15.75" x14ac:dyDescent="0.25">
      <c r="A76" s="7" t="str">
        <f t="shared" si="77"/>
        <v>72 (74)</v>
      </c>
      <c r="B76" s="8" t="s">
        <v>226</v>
      </c>
      <c r="C76" s="62" t="s">
        <v>88</v>
      </c>
      <c r="D76" s="20">
        <f t="shared" si="78"/>
        <v>1031</v>
      </c>
      <c r="E76" s="18"/>
      <c r="F76" s="14">
        <f t="shared" si="79"/>
        <v>5</v>
      </c>
      <c r="G76" s="19">
        <f t="shared" si="80"/>
        <v>103.1</v>
      </c>
      <c r="H76" s="18"/>
      <c r="I76" s="14"/>
      <c r="J76" s="14"/>
      <c r="K76" s="14">
        <v>191</v>
      </c>
      <c r="L76" s="14"/>
      <c r="M76" s="14"/>
      <c r="N76" s="14">
        <v>239</v>
      </c>
      <c r="O76" s="14"/>
      <c r="P76" s="14"/>
      <c r="Q76" s="14">
        <v>202</v>
      </c>
      <c r="R76" s="50">
        <v>207</v>
      </c>
      <c r="S76" s="29">
        <v>192</v>
      </c>
      <c r="T76" s="51"/>
      <c r="U76" s="14"/>
      <c r="V76" s="14"/>
      <c r="W76" s="64"/>
      <c r="X76" s="14"/>
      <c r="Y76" s="14"/>
      <c r="Z76" s="14"/>
      <c r="AA76" s="14"/>
      <c r="AB76" s="24">
        <f t="shared" si="81"/>
        <v>17</v>
      </c>
      <c r="AC76" s="68" t="str">
        <f t="shared" si="82"/>
        <v>-</v>
      </c>
      <c r="AD76" s="68" t="str">
        <f t="shared" si="83"/>
        <v>-</v>
      </c>
      <c r="AE76" s="68" t="str">
        <f t="shared" si="84"/>
        <v>-</v>
      </c>
      <c r="AF76" s="32">
        <v>74</v>
      </c>
      <c r="AG76" s="32">
        <f t="shared" si="109"/>
        <v>72</v>
      </c>
      <c r="AH76" s="32">
        <f t="shared" si="85"/>
        <v>72</v>
      </c>
      <c r="AI76" s="17">
        <v>72</v>
      </c>
      <c r="AL76" s="10">
        <f t="shared" si="86"/>
        <v>0</v>
      </c>
      <c r="AM76" s="10">
        <f t="shared" si="87"/>
        <v>1</v>
      </c>
      <c r="AN76" s="10">
        <f t="shared" si="88"/>
        <v>2</v>
      </c>
      <c r="AO76" s="10">
        <f t="shared" si="89"/>
        <v>2</v>
      </c>
      <c r="AP76" s="10">
        <f t="shared" si="90"/>
        <v>1</v>
      </c>
      <c r="AQ76" s="10">
        <f t="shared" si="91"/>
        <v>2</v>
      </c>
      <c r="AR76" s="10">
        <f t="shared" si="92"/>
        <v>2</v>
      </c>
      <c r="AS76" s="10">
        <f t="shared" si="93"/>
        <v>1</v>
      </c>
      <c r="AT76" s="10">
        <f t="shared" si="94"/>
        <v>2</v>
      </c>
      <c r="AU76" s="10">
        <f t="shared" si="95"/>
        <v>3</v>
      </c>
      <c r="AV76" s="10">
        <f t="shared" si="96"/>
        <v>3</v>
      </c>
      <c r="AW76" s="10">
        <f t="shared" si="97"/>
        <v>2</v>
      </c>
      <c r="AX76" s="10">
        <f t="shared" si="98"/>
        <v>1</v>
      </c>
      <c r="AY76" s="10">
        <f t="shared" si="99"/>
        <v>1</v>
      </c>
      <c r="AZ76" s="10">
        <f t="shared" si="100"/>
        <v>0</v>
      </c>
      <c r="BA76" s="10">
        <f t="shared" si="101"/>
        <v>1</v>
      </c>
      <c r="BB76" s="10">
        <f t="shared" si="102"/>
        <v>1</v>
      </c>
      <c r="BC76" s="10">
        <f t="shared" si="103"/>
        <v>1</v>
      </c>
      <c r="BD76" s="10">
        <f t="shared" si="104"/>
        <v>1</v>
      </c>
      <c r="BF76" s="10">
        <f t="shared" si="105"/>
        <v>2</v>
      </c>
      <c r="BI76" s="10">
        <f t="shared" si="110"/>
        <v>239</v>
      </c>
      <c r="BJ76" s="10">
        <f t="shared" si="111"/>
        <v>207</v>
      </c>
      <c r="BK76" s="10">
        <f t="shared" si="112"/>
        <v>202</v>
      </c>
      <c r="BL76" s="10">
        <f t="shared" si="113"/>
        <v>192</v>
      </c>
      <c r="BM76" s="10">
        <f t="shared" si="114"/>
        <v>191</v>
      </c>
      <c r="BN76" s="10" t="str">
        <f t="shared" si="115"/>
        <v/>
      </c>
      <c r="BO76" s="10" t="str">
        <f t="shared" si="116"/>
        <v/>
      </c>
      <c r="BP76" s="10" t="str">
        <f t="shared" si="117"/>
        <v/>
      </c>
      <c r="BQ76" s="10" t="str">
        <f t="shared" si="118"/>
        <v/>
      </c>
      <c r="BR76" s="10" t="str">
        <f t="shared" si="119"/>
        <v/>
      </c>
      <c r="BS76" s="10" t="str">
        <f t="shared" si="120"/>
        <v/>
      </c>
      <c r="BT76" s="10" t="str">
        <f t="shared" si="121"/>
        <v/>
      </c>
      <c r="BU76" s="10" t="str">
        <f t="shared" si="122"/>
        <v/>
      </c>
      <c r="BV76" s="10" t="str">
        <f t="shared" si="123"/>
        <v/>
      </c>
      <c r="BW76" s="10" t="str">
        <f t="shared" si="124"/>
        <v/>
      </c>
      <c r="BX76" s="10" t="str">
        <f t="shared" si="125"/>
        <v/>
      </c>
      <c r="BY76" s="10" t="str">
        <f t="shared" si="126"/>
        <v>-</v>
      </c>
      <c r="BZ76" s="10" t="str">
        <f t="shared" si="127"/>
        <v>-</v>
      </c>
      <c r="CA76" s="10" t="str">
        <f t="shared" si="128"/>
        <v>-</v>
      </c>
      <c r="CB76" s="31">
        <f t="shared" si="129"/>
        <v>10</v>
      </c>
      <c r="CD76">
        <f t="shared" si="106"/>
        <v>1031</v>
      </c>
      <c r="EO76" s="10">
        <v>72</v>
      </c>
      <c r="EQ76" s="10">
        <f t="shared" si="107"/>
        <v>72</v>
      </c>
      <c r="ER76" s="10" t="str">
        <f t="shared" si="108"/>
        <v>(74)</v>
      </c>
    </row>
    <row r="77" spans="1:148" ht="15.75" x14ac:dyDescent="0.25">
      <c r="A77" s="7" t="str">
        <f t="shared" si="77"/>
        <v>73 (75)</v>
      </c>
      <c r="B77" s="8" t="s">
        <v>96</v>
      </c>
      <c r="C77" s="9" t="s">
        <v>95</v>
      </c>
      <c r="D77" s="20">
        <f t="shared" si="78"/>
        <v>1017</v>
      </c>
      <c r="E77" s="18"/>
      <c r="F77" s="14">
        <f t="shared" si="79"/>
        <v>6</v>
      </c>
      <c r="G77" s="19">
        <f t="shared" si="80"/>
        <v>84.75</v>
      </c>
      <c r="H77" s="18"/>
      <c r="I77" s="61"/>
      <c r="J77" s="61"/>
      <c r="K77" s="61"/>
      <c r="L77" s="61"/>
      <c r="M77" s="61">
        <v>204</v>
      </c>
      <c r="N77" s="61"/>
      <c r="O77" s="61">
        <v>200</v>
      </c>
      <c r="P77" s="61">
        <v>156</v>
      </c>
      <c r="Q77" s="61"/>
      <c r="R77" s="97"/>
      <c r="S77" s="61">
        <v>180</v>
      </c>
      <c r="T77" s="94"/>
      <c r="U77" s="61">
        <v>110</v>
      </c>
      <c r="V77" s="61"/>
      <c r="W77" s="61"/>
      <c r="X77" s="61"/>
      <c r="Y77" s="61"/>
      <c r="Z77" s="61">
        <v>167</v>
      </c>
      <c r="AA77" s="61"/>
      <c r="AB77" s="105">
        <f t="shared" si="81"/>
        <v>17</v>
      </c>
      <c r="AC77" s="68" t="str">
        <f t="shared" si="82"/>
        <v>-</v>
      </c>
      <c r="AD77" s="68" t="str">
        <f t="shared" si="83"/>
        <v>-</v>
      </c>
      <c r="AE77" s="68" t="str">
        <f t="shared" si="84"/>
        <v>-</v>
      </c>
      <c r="AF77" s="32">
        <v>75</v>
      </c>
      <c r="AG77" s="32">
        <f t="shared" si="109"/>
        <v>73</v>
      </c>
      <c r="AH77" s="32">
        <f t="shared" si="85"/>
        <v>73</v>
      </c>
      <c r="AI77" s="17">
        <v>73</v>
      </c>
      <c r="AL77" s="10">
        <f t="shared" si="86"/>
        <v>0</v>
      </c>
      <c r="AM77" s="10">
        <f t="shared" si="87"/>
        <v>1</v>
      </c>
      <c r="AN77" s="10">
        <f t="shared" si="88"/>
        <v>1</v>
      </c>
      <c r="AO77" s="10">
        <f t="shared" si="89"/>
        <v>1</v>
      </c>
      <c r="AP77" s="10">
        <f t="shared" si="90"/>
        <v>2</v>
      </c>
      <c r="AQ77" s="10">
        <f t="shared" si="91"/>
        <v>2</v>
      </c>
      <c r="AR77" s="10">
        <f t="shared" si="92"/>
        <v>2</v>
      </c>
      <c r="AS77" s="10">
        <f t="shared" si="93"/>
        <v>3</v>
      </c>
      <c r="AT77" s="10">
        <f t="shared" si="94"/>
        <v>2</v>
      </c>
      <c r="AU77" s="10">
        <f t="shared" si="95"/>
        <v>1</v>
      </c>
      <c r="AV77" s="10">
        <f t="shared" si="96"/>
        <v>2</v>
      </c>
      <c r="AW77" s="10">
        <f t="shared" si="97"/>
        <v>2</v>
      </c>
      <c r="AX77" s="10">
        <f t="shared" si="98"/>
        <v>2</v>
      </c>
      <c r="AY77" s="10">
        <f t="shared" si="99"/>
        <v>2</v>
      </c>
      <c r="AZ77" s="10">
        <f t="shared" si="100"/>
        <v>0</v>
      </c>
      <c r="BA77" s="10">
        <f t="shared" si="101"/>
        <v>1</v>
      </c>
      <c r="BB77" s="10">
        <f t="shared" si="102"/>
        <v>1</v>
      </c>
      <c r="BC77" s="10">
        <f t="shared" si="103"/>
        <v>2</v>
      </c>
      <c r="BD77" s="10">
        <f t="shared" si="104"/>
        <v>2</v>
      </c>
      <c r="BF77" s="10">
        <f t="shared" si="105"/>
        <v>2</v>
      </c>
      <c r="BI77" s="10">
        <f t="shared" si="110"/>
        <v>204</v>
      </c>
      <c r="BJ77" s="10">
        <f t="shared" si="111"/>
        <v>200</v>
      </c>
      <c r="BK77" s="10">
        <f t="shared" si="112"/>
        <v>180</v>
      </c>
      <c r="BL77" s="10">
        <f t="shared" si="113"/>
        <v>167</v>
      </c>
      <c r="BM77" s="10">
        <f t="shared" si="114"/>
        <v>156</v>
      </c>
      <c r="BN77" s="10">
        <f t="shared" si="115"/>
        <v>110</v>
      </c>
      <c r="BO77" s="10" t="str">
        <f t="shared" si="116"/>
        <v/>
      </c>
      <c r="BP77" s="10" t="str">
        <f t="shared" si="117"/>
        <v/>
      </c>
      <c r="BQ77" s="10" t="str">
        <f t="shared" si="118"/>
        <v/>
      </c>
      <c r="BR77" s="10" t="str">
        <f t="shared" si="119"/>
        <v/>
      </c>
      <c r="BS77" s="10" t="str">
        <f t="shared" si="120"/>
        <v/>
      </c>
      <c r="BT77" s="10" t="str">
        <f t="shared" si="121"/>
        <v/>
      </c>
      <c r="BU77" s="10" t="str">
        <f t="shared" si="122"/>
        <v/>
      </c>
      <c r="BV77" s="10" t="str">
        <f t="shared" si="123"/>
        <v/>
      </c>
      <c r="BW77" s="10" t="str">
        <f t="shared" si="124"/>
        <v/>
      </c>
      <c r="BX77" s="10" t="str">
        <f t="shared" si="125"/>
        <v/>
      </c>
      <c r="BY77" s="10" t="str">
        <f t="shared" si="126"/>
        <v>-</v>
      </c>
      <c r="BZ77" s="10" t="str">
        <f t="shared" si="127"/>
        <v>-</v>
      </c>
      <c r="CA77" s="10" t="str">
        <f t="shared" si="128"/>
        <v>-</v>
      </c>
      <c r="CB77" s="31">
        <f t="shared" si="129"/>
        <v>9</v>
      </c>
      <c r="CD77">
        <f t="shared" si="106"/>
        <v>1017</v>
      </c>
      <c r="EO77" s="10">
        <v>73</v>
      </c>
      <c r="EQ77" s="10">
        <f t="shared" si="107"/>
        <v>73</v>
      </c>
      <c r="ER77" s="10" t="str">
        <f t="shared" si="108"/>
        <v>(75)</v>
      </c>
    </row>
    <row r="78" spans="1:148" ht="15.75" x14ac:dyDescent="0.25">
      <c r="A78" s="7" t="str">
        <f t="shared" si="77"/>
        <v>74 (76)</v>
      </c>
      <c r="B78" s="8" t="s">
        <v>62</v>
      </c>
      <c r="C78" s="9" t="s">
        <v>54</v>
      </c>
      <c r="D78" s="20">
        <f t="shared" si="78"/>
        <v>1006</v>
      </c>
      <c r="E78" s="18"/>
      <c r="F78" s="14">
        <f t="shared" si="79"/>
        <v>4</v>
      </c>
      <c r="G78" s="19">
        <f t="shared" si="80"/>
        <v>125.75</v>
      </c>
      <c r="H78" s="18"/>
      <c r="I78" s="61"/>
      <c r="J78" s="61">
        <v>195</v>
      </c>
      <c r="K78" s="61"/>
      <c r="L78" s="61"/>
      <c r="M78" s="61"/>
      <c r="N78" s="61"/>
      <c r="O78" s="61"/>
      <c r="P78" s="61"/>
      <c r="Q78" s="61">
        <v>188</v>
      </c>
      <c r="R78" s="97"/>
      <c r="S78" s="61"/>
      <c r="T78" s="94"/>
      <c r="U78" s="61"/>
      <c r="V78" s="61"/>
      <c r="W78" s="61"/>
      <c r="X78" s="61"/>
      <c r="Y78" s="61">
        <v>347</v>
      </c>
      <c r="Z78" s="61">
        <v>276</v>
      </c>
      <c r="AA78" s="61"/>
      <c r="AB78" s="105">
        <f t="shared" si="81"/>
        <v>17</v>
      </c>
      <c r="AC78" s="68" t="str">
        <f t="shared" si="82"/>
        <v>-</v>
      </c>
      <c r="AD78" s="68" t="str">
        <f t="shared" si="83"/>
        <v>-</v>
      </c>
      <c r="AE78" s="68" t="str">
        <f t="shared" si="84"/>
        <v>-</v>
      </c>
      <c r="AF78" s="32">
        <v>76</v>
      </c>
      <c r="AG78" s="32">
        <f t="shared" si="109"/>
        <v>74</v>
      </c>
      <c r="AH78" s="32">
        <f t="shared" si="85"/>
        <v>74</v>
      </c>
      <c r="AI78" s="17">
        <v>74</v>
      </c>
      <c r="AL78" s="10">
        <f t="shared" si="86"/>
        <v>0</v>
      </c>
      <c r="AM78" s="10">
        <f t="shared" si="87"/>
        <v>2</v>
      </c>
      <c r="AN78" s="10">
        <f t="shared" si="88"/>
        <v>2</v>
      </c>
      <c r="AO78" s="10">
        <f t="shared" si="89"/>
        <v>1</v>
      </c>
      <c r="AP78" s="10">
        <f t="shared" si="90"/>
        <v>1</v>
      </c>
      <c r="AQ78" s="10">
        <f t="shared" si="91"/>
        <v>1</v>
      </c>
      <c r="AR78" s="10">
        <f t="shared" si="92"/>
        <v>1</v>
      </c>
      <c r="AS78" s="10">
        <f t="shared" si="93"/>
        <v>1</v>
      </c>
      <c r="AT78" s="10">
        <f t="shared" si="94"/>
        <v>2</v>
      </c>
      <c r="AU78" s="10">
        <f t="shared" si="95"/>
        <v>2</v>
      </c>
      <c r="AV78" s="10">
        <f t="shared" si="96"/>
        <v>1</v>
      </c>
      <c r="AW78" s="10">
        <f t="shared" si="97"/>
        <v>1</v>
      </c>
      <c r="AX78" s="10">
        <f t="shared" si="98"/>
        <v>1</v>
      </c>
      <c r="AY78" s="10">
        <f t="shared" si="99"/>
        <v>1</v>
      </c>
      <c r="AZ78" s="10">
        <f t="shared" si="100"/>
        <v>0</v>
      </c>
      <c r="BA78" s="10">
        <f t="shared" si="101"/>
        <v>1</v>
      </c>
      <c r="BB78" s="10">
        <f t="shared" si="102"/>
        <v>2</v>
      </c>
      <c r="BC78" s="10">
        <f t="shared" si="103"/>
        <v>3</v>
      </c>
      <c r="BD78" s="10">
        <f t="shared" si="104"/>
        <v>2</v>
      </c>
      <c r="BF78" s="10">
        <f t="shared" si="105"/>
        <v>2</v>
      </c>
      <c r="BI78" s="10">
        <f t="shared" si="110"/>
        <v>347</v>
      </c>
      <c r="BJ78" s="10">
        <f t="shared" si="111"/>
        <v>276</v>
      </c>
      <c r="BK78" s="10">
        <f t="shared" si="112"/>
        <v>195</v>
      </c>
      <c r="BL78" s="10">
        <f t="shared" si="113"/>
        <v>188</v>
      </c>
      <c r="BM78" s="10" t="str">
        <f t="shared" si="114"/>
        <v/>
      </c>
      <c r="BN78" s="10" t="str">
        <f t="shared" si="115"/>
        <v/>
      </c>
      <c r="BO78" s="10" t="str">
        <f t="shared" si="116"/>
        <v/>
      </c>
      <c r="BP78" s="10" t="str">
        <f t="shared" si="117"/>
        <v/>
      </c>
      <c r="BQ78" s="10" t="str">
        <f t="shared" si="118"/>
        <v/>
      </c>
      <c r="BR78" s="10" t="str">
        <f t="shared" si="119"/>
        <v/>
      </c>
      <c r="BS78" s="10" t="str">
        <f t="shared" si="120"/>
        <v/>
      </c>
      <c r="BT78" s="10" t="str">
        <f t="shared" si="121"/>
        <v/>
      </c>
      <c r="BU78" s="10" t="str">
        <f t="shared" si="122"/>
        <v/>
      </c>
      <c r="BV78" s="10" t="str">
        <f t="shared" si="123"/>
        <v/>
      </c>
      <c r="BW78" s="10" t="str">
        <f t="shared" si="124"/>
        <v/>
      </c>
      <c r="BX78" s="10" t="str">
        <f t="shared" si="125"/>
        <v/>
      </c>
      <c r="BY78" s="10" t="str">
        <f t="shared" si="126"/>
        <v>-</v>
      </c>
      <c r="BZ78" s="10" t="str">
        <f t="shared" si="127"/>
        <v>-</v>
      </c>
      <c r="CA78" s="10" t="str">
        <f t="shared" si="128"/>
        <v>-</v>
      </c>
      <c r="CB78" s="31">
        <f t="shared" si="129"/>
        <v>11</v>
      </c>
      <c r="CD78">
        <f t="shared" si="106"/>
        <v>1006</v>
      </c>
      <c r="EO78" s="10">
        <v>74</v>
      </c>
      <c r="EQ78" s="10">
        <f t="shared" si="107"/>
        <v>74</v>
      </c>
      <c r="ER78" s="10" t="str">
        <f t="shared" si="108"/>
        <v>(76)</v>
      </c>
    </row>
    <row r="79" spans="1:148" ht="15.75" x14ac:dyDescent="0.25">
      <c r="A79" s="7" t="str">
        <f t="shared" si="77"/>
        <v>75 (70)</v>
      </c>
      <c r="B79" s="8" t="s">
        <v>75</v>
      </c>
      <c r="C79" s="9" t="s">
        <v>88</v>
      </c>
      <c r="D79" s="20">
        <f t="shared" si="78"/>
        <v>980</v>
      </c>
      <c r="E79" s="18"/>
      <c r="F79" s="14">
        <f t="shared" si="79"/>
        <v>4</v>
      </c>
      <c r="G79" s="19">
        <f t="shared" si="80"/>
        <v>122.5</v>
      </c>
      <c r="H79" s="18"/>
      <c r="I79" s="61"/>
      <c r="J79" s="61"/>
      <c r="K79" s="61">
        <v>192</v>
      </c>
      <c r="L79" s="61">
        <v>281</v>
      </c>
      <c r="M79" s="61"/>
      <c r="N79" s="61"/>
      <c r="O79" s="61"/>
      <c r="P79" s="61"/>
      <c r="Q79" s="61">
        <v>264</v>
      </c>
      <c r="R79" s="97"/>
      <c r="S79" s="61"/>
      <c r="T79" s="94"/>
      <c r="U79" s="61"/>
      <c r="V79" s="61"/>
      <c r="W79" s="61"/>
      <c r="X79" s="61"/>
      <c r="Y79" s="61">
        <v>243</v>
      </c>
      <c r="Z79" s="61"/>
      <c r="AA79" s="61"/>
      <c r="AB79" s="105">
        <f t="shared" si="81"/>
        <v>17</v>
      </c>
      <c r="AC79" s="68" t="str">
        <f t="shared" si="82"/>
        <v>-</v>
      </c>
      <c r="AD79" s="68" t="str">
        <f t="shared" si="83"/>
        <v>-</v>
      </c>
      <c r="AE79" s="68" t="str">
        <f t="shared" si="84"/>
        <v>-</v>
      </c>
      <c r="AF79" s="32">
        <v>70</v>
      </c>
      <c r="AG79" s="32">
        <f t="shared" si="109"/>
        <v>75</v>
      </c>
      <c r="AH79" s="32">
        <f t="shared" si="85"/>
        <v>75</v>
      </c>
      <c r="AI79" s="17">
        <v>75</v>
      </c>
      <c r="AL79" s="10">
        <f t="shared" si="86"/>
        <v>0</v>
      </c>
      <c r="AM79" s="10">
        <f t="shared" si="87"/>
        <v>1</v>
      </c>
      <c r="AN79" s="10">
        <f t="shared" si="88"/>
        <v>2</v>
      </c>
      <c r="AO79" s="10">
        <f t="shared" si="89"/>
        <v>3</v>
      </c>
      <c r="AP79" s="10">
        <f t="shared" si="90"/>
        <v>2</v>
      </c>
      <c r="AQ79" s="10">
        <f t="shared" si="91"/>
        <v>1</v>
      </c>
      <c r="AR79" s="10">
        <f t="shared" si="92"/>
        <v>1</v>
      </c>
      <c r="AS79" s="10">
        <f t="shared" si="93"/>
        <v>1</v>
      </c>
      <c r="AT79" s="10">
        <f t="shared" si="94"/>
        <v>2</v>
      </c>
      <c r="AU79" s="10">
        <f t="shared" si="95"/>
        <v>2</v>
      </c>
      <c r="AV79" s="10">
        <f t="shared" si="96"/>
        <v>1</v>
      </c>
      <c r="AW79" s="10">
        <f t="shared" si="97"/>
        <v>1</v>
      </c>
      <c r="AX79" s="10">
        <f t="shared" si="98"/>
        <v>1</v>
      </c>
      <c r="AY79" s="10">
        <f t="shared" si="99"/>
        <v>1</v>
      </c>
      <c r="AZ79" s="10">
        <f t="shared" si="100"/>
        <v>0</v>
      </c>
      <c r="BA79" s="10">
        <f t="shared" si="101"/>
        <v>1</v>
      </c>
      <c r="BB79" s="10">
        <f t="shared" si="102"/>
        <v>2</v>
      </c>
      <c r="BC79" s="10">
        <f t="shared" si="103"/>
        <v>2</v>
      </c>
      <c r="BD79" s="10">
        <f t="shared" si="104"/>
        <v>1</v>
      </c>
      <c r="BF79" s="10">
        <f t="shared" si="105"/>
        <v>2</v>
      </c>
      <c r="BI79" s="10">
        <f t="shared" si="110"/>
        <v>281</v>
      </c>
      <c r="BJ79" s="10">
        <f t="shared" si="111"/>
        <v>264</v>
      </c>
      <c r="BK79" s="10">
        <f t="shared" si="112"/>
        <v>243</v>
      </c>
      <c r="BL79" s="10">
        <f t="shared" si="113"/>
        <v>192</v>
      </c>
      <c r="BM79" s="10" t="str">
        <f t="shared" si="114"/>
        <v/>
      </c>
      <c r="BN79" s="10" t="str">
        <f t="shared" si="115"/>
        <v/>
      </c>
      <c r="BO79" s="10" t="str">
        <f t="shared" si="116"/>
        <v/>
      </c>
      <c r="BP79" s="10" t="str">
        <f t="shared" si="117"/>
        <v/>
      </c>
      <c r="BQ79" s="10" t="str">
        <f t="shared" si="118"/>
        <v/>
      </c>
      <c r="BR79" s="10" t="str">
        <f t="shared" si="119"/>
        <v/>
      </c>
      <c r="BS79" s="10" t="str">
        <f t="shared" si="120"/>
        <v/>
      </c>
      <c r="BT79" s="10" t="str">
        <f t="shared" si="121"/>
        <v/>
      </c>
      <c r="BU79" s="10" t="str">
        <f t="shared" si="122"/>
        <v/>
      </c>
      <c r="BV79" s="10" t="str">
        <f t="shared" si="123"/>
        <v/>
      </c>
      <c r="BW79" s="10" t="str">
        <f t="shared" si="124"/>
        <v/>
      </c>
      <c r="BX79" s="10" t="str">
        <f t="shared" si="125"/>
        <v/>
      </c>
      <c r="BY79" s="10" t="str">
        <f t="shared" si="126"/>
        <v>-</v>
      </c>
      <c r="BZ79" s="10" t="str">
        <f t="shared" si="127"/>
        <v>-</v>
      </c>
      <c r="CA79" s="10" t="str">
        <f t="shared" si="128"/>
        <v>-</v>
      </c>
      <c r="CB79" s="31">
        <f t="shared" si="129"/>
        <v>11</v>
      </c>
      <c r="CD79">
        <f t="shared" si="106"/>
        <v>980</v>
      </c>
      <c r="EO79" s="10">
        <v>75</v>
      </c>
      <c r="EQ79" s="10">
        <f t="shared" si="107"/>
        <v>75</v>
      </c>
      <c r="ER79" s="10" t="str">
        <f t="shared" si="108"/>
        <v>(70)</v>
      </c>
    </row>
    <row r="80" spans="1:148" ht="15.75" x14ac:dyDescent="0.25">
      <c r="A80" s="7" t="str">
        <f t="shared" si="77"/>
        <v>76 (78)</v>
      </c>
      <c r="B80" s="8" t="s">
        <v>61</v>
      </c>
      <c r="C80" s="9" t="s">
        <v>95</v>
      </c>
      <c r="D80" s="20">
        <f t="shared" si="78"/>
        <v>928</v>
      </c>
      <c r="E80" s="18"/>
      <c r="F80" s="14">
        <f t="shared" si="79"/>
        <v>6</v>
      </c>
      <c r="G80" s="19">
        <f t="shared" si="80"/>
        <v>77.333333333333329</v>
      </c>
      <c r="H80" s="18"/>
      <c r="I80" s="61"/>
      <c r="J80" s="61"/>
      <c r="K80" s="61">
        <v>113</v>
      </c>
      <c r="L80" s="61">
        <v>171</v>
      </c>
      <c r="M80" s="61"/>
      <c r="N80" s="61">
        <v>162</v>
      </c>
      <c r="O80" s="61"/>
      <c r="P80" s="61"/>
      <c r="Q80" s="61"/>
      <c r="R80" s="97"/>
      <c r="S80" s="61"/>
      <c r="T80" s="94">
        <v>198</v>
      </c>
      <c r="U80" s="61"/>
      <c r="V80" s="61"/>
      <c r="W80" s="61"/>
      <c r="X80" s="61">
        <v>128</v>
      </c>
      <c r="Y80" s="61"/>
      <c r="Z80" s="61">
        <v>156</v>
      </c>
      <c r="AA80" s="61"/>
      <c r="AB80" s="105">
        <f t="shared" si="81"/>
        <v>17</v>
      </c>
      <c r="AC80" s="68" t="str">
        <f t="shared" si="82"/>
        <v>-</v>
      </c>
      <c r="AD80" s="68" t="str">
        <f t="shared" si="83"/>
        <v>-</v>
      </c>
      <c r="AE80" s="68" t="str">
        <f t="shared" si="84"/>
        <v>-</v>
      </c>
      <c r="AF80" s="32">
        <v>78</v>
      </c>
      <c r="AG80" s="32">
        <f t="shared" si="109"/>
        <v>76</v>
      </c>
      <c r="AH80" s="32">
        <f t="shared" si="85"/>
        <v>76</v>
      </c>
      <c r="AI80" s="17">
        <v>76</v>
      </c>
      <c r="AL80" s="10">
        <f t="shared" si="86"/>
        <v>0</v>
      </c>
      <c r="AM80" s="10">
        <f t="shared" si="87"/>
        <v>1</v>
      </c>
      <c r="AN80" s="10">
        <f t="shared" si="88"/>
        <v>2</v>
      </c>
      <c r="AO80" s="10">
        <f t="shared" si="89"/>
        <v>3</v>
      </c>
      <c r="AP80" s="10">
        <f t="shared" si="90"/>
        <v>2</v>
      </c>
      <c r="AQ80" s="10">
        <f t="shared" si="91"/>
        <v>2</v>
      </c>
      <c r="AR80" s="10">
        <f t="shared" si="92"/>
        <v>2</v>
      </c>
      <c r="AS80" s="10">
        <f t="shared" si="93"/>
        <v>1</v>
      </c>
      <c r="AT80" s="10">
        <f t="shared" si="94"/>
        <v>1</v>
      </c>
      <c r="AU80" s="10">
        <f t="shared" si="95"/>
        <v>1</v>
      </c>
      <c r="AV80" s="10">
        <f t="shared" si="96"/>
        <v>1</v>
      </c>
      <c r="AW80" s="10">
        <f t="shared" si="97"/>
        <v>2</v>
      </c>
      <c r="AX80" s="10">
        <f t="shared" si="98"/>
        <v>2</v>
      </c>
      <c r="AY80" s="10">
        <f t="shared" si="99"/>
        <v>1</v>
      </c>
      <c r="AZ80" s="10">
        <f t="shared" si="100"/>
        <v>0</v>
      </c>
      <c r="BA80" s="10">
        <f t="shared" si="101"/>
        <v>2</v>
      </c>
      <c r="BB80" s="10">
        <f t="shared" si="102"/>
        <v>2</v>
      </c>
      <c r="BC80" s="10">
        <f t="shared" si="103"/>
        <v>2</v>
      </c>
      <c r="BD80" s="10">
        <f t="shared" si="104"/>
        <v>2</v>
      </c>
      <c r="BF80" s="10">
        <f t="shared" si="105"/>
        <v>2</v>
      </c>
      <c r="BI80" s="10">
        <f t="shared" si="110"/>
        <v>198</v>
      </c>
      <c r="BJ80" s="10">
        <f t="shared" si="111"/>
        <v>171</v>
      </c>
      <c r="BK80" s="10">
        <f t="shared" si="112"/>
        <v>162</v>
      </c>
      <c r="BL80" s="10">
        <f t="shared" si="113"/>
        <v>156</v>
      </c>
      <c r="BM80" s="10">
        <f t="shared" si="114"/>
        <v>128</v>
      </c>
      <c r="BN80" s="10">
        <f t="shared" si="115"/>
        <v>113</v>
      </c>
      <c r="BO80" s="10" t="str">
        <f t="shared" si="116"/>
        <v/>
      </c>
      <c r="BP80" s="10" t="str">
        <f t="shared" si="117"/>
        <v/>
      </c>
      <c r="BQ80" s="10" t="str">
        <f t="shared" si="118"/>
        <v/>
      </c>
      <c r="BR80" s="10" t="str">
        <f t="shared" si="119"/>
        <v/>
      </c>
      <c r="BS80" s="10" t="str">
        <f t="shared" si="120"/>
        <v/>
      </c>
      <c r="BT80" s="10" t="str">
        <f t="shared" si="121"/>
        <v/>
      </c>
      <c r="BU80" s="10" t="str">
        <f t="shared" si="122"/>
        <v/>
      </c>
      <c r="BV80" s="10" t="str">
        <f t="shared" si="123"/>
        <v/>
      </c>
      <c r="BW80" s="10" t="str">
        <f t="shared" si="124"/>
        <v/>
      </c>
      <c r="BX80" s="10" t="str">
        <f t="shared" si="125"/>
        <v/>
      </c>
      <c r="BY80" s="10" t="str">
        <f t="shared" si="126"/>
        <v>-</v>
      </c>
      <c r="BZ80" s="10" t="str">
        <f t="shared" si="127"/>
        <v>-</v>
      </c>
      <c r="CA80" s="10" t="str">
        <f t="shared" si="128"/>
        <v>-</v>
      </c>
      <c r="CB80" s="31">
        <f t="shared" si="129"/>
        <v>9</v>
      </c>
      <c r="CD80">
        <f t="shared" si="106"/>
        <v>928</v>
      </c>
      <c r="EO80" s="10">
        <v>76</v>
      </c>
      <c r="EQ80" s="10">
        <f t="shared" si="107"/>
        <v>76</v>
      </c>
      <c r="ER80" s="10" t="str">
        <f t="shared" si="108"/>
        <v>(78)</v>
      </c>
    </row>
    <row r="81" spans="1:148" ht="15.75" x14ac:dyDescent="0.25">
      <c r="A81" s="7" t="str">
        <f t="shared" si="77"/>
        <v>77 (80)</v>
      </c>
      <c r="B81" s="8" t="s">
        <v>162</v>
      </c>
      <c r="C81" s="9" t="s">
        <v>41</v>
      </c>
      <c r="D81" s="20">
        <f t="shared" si="78"/>
        <v>895</v>
      </c>
      <c r="E81" s="18"/>
      <c r="F81" s="14">
        <f t="shared" si="79"/>
        <v>4</v>
      </c>
      <c r="G81" s="19">
        <f t="shared" si="80"/>
        <v>111.875</v>
      </c>
      <c r="H81" s="18"/>
      <c r="I81" s="14"/>
      <c r="J81" s="14">
        <v>230</v>
      </c>
      <c r="K81" s="14">
        <v>179</v>
      </c>
      <c r="L81" s="14"/>
      <c r="M81" s="14"/>
      <c r="N81" s="14"/>
      <c r="O81" s="14"/>
      <c r="P81" s="14"/>
      <c r="Q81" s="14">
        <v>213</v>
      </c>
      <c r="R81" s="50"/>
      <c r="S81" s="29"/>
      <c r="T81" s="51"/>
      <c r="U81" s="14"/>
      <c r="V81" s="14"/>
      <c r="W81" s="64"/>
      <c r="X81" s="14"/>
      <c r="Y81" s="14">
        <v>273</v>
      </c>
      <c r="Z81" s="14"/>
      <c r="AA81" s="14"/>
      <c r="AB81" s="24">
        <f t="shared" si="81"/>
        <v>17</v>
      </c>
      <c r="AC81" s="68" t="str">
        <f t="shared" si="82"/>
        <v>-</v>
      </c>
      <c r="AD81" s="68" t="str">
        <f t="shared" si="83"/>
        <v>-</v>
      </c>
      <c r="AE81" s="68" t="str">
        <f t="shared" si="84"/>
        <v>-</v>
      </c>
      <c r="AF81" s="32">
        <v>80</v>
      </c>
      <c r="AG81" s="32">
        <f t="shared" si="109"/>
        <v>77</v>
      </c>
      <c r="AH81" s="32">
        <f t="shared" si="85"/>
        <v>77</v>
      </c>
      <c r="AI81" s="17">
        <v>77</v>
      </c>
      <c r="AL81" s="10">
        <f t="shared" si="86"/>
        <v>0</v>
      </c>
      <c r="AM81" s="10">
        <f t="shared" si="87"/>
        <v>2</v>
      </c>
      <c r="AN81" s="10">
        <f t="shared" si="88"/>
        <v>3</v>
      </c>
      <c r="AO81" s="10">
        <f t="shared" si="89"/>
        <v>2</v>
      </c>
      <c r="AP81" s="10">
        <f t="shared" si="90"/>
        <v>1</v>
      </c>
      <c r="AQ81" s="10">
        <f t="shared" si="91"/>
        <v>1</v>
      </c>
      <c r="AR81" s="10">
        <f t="shared" si="92"/>
        <v>1</v>
      </c>
      <c r="AS81" s="10">
        <f t="shared" si="93"/>
        <v>1</v>
      </c>
      <c r="AT81" s="10">
        <f t="shared" si="94"/>
        <v>2</v>
      </c>
      <c r="AU81" s="10">
        <f t="shared" si="95"/>
        <v>2</v>
      </c>
      <c r="AV81" s="10">
        <f t="shared" si="96"/>
        <v>1</v>
      </c>
      <c r="AW81" s="10">
        <f t="shared" si="97"/>
        <v>1</v>
      </c>
      <c r="AX81" s="10">
        <f t="shared" si="98"/>
        <v>1</v>
      </c>
      <c r="AY81" s="10">
        <f t="shared" si="99"/>
        <v>1</v>
      </c>
      <c r="AZ81" s="10">
        <f t="shared" si="100"/>
        <v>0</v>
      </c>
      <c r="BA81" s="10">
        <f t="shared" si="101"/>
        <v>1</v>
      </c>
      <c r="BB81" s="10">
        <f t="shared" si="102"/>
        <v>2</v>
      </c>
      <c r="BC81" s="10">
        <f t="shared" si="103"/>
        <v>2</v>
      </c>
      <c r="BD81" s="10">
        <f t="shared" si="104"/>
        <v>1</v>
      </c>
      <c r="BF81" s="10">
        <f t="shared" si="105"/>
        <v>2</v>
      </c>
      <c r="BI81" s="10">
        <f t="shared" si="110"/>
        <v>273</v>
      </c>
      <c r="BJ81" s="10">
        <f t="shared" si="111"/>
        <v>230</v>
      </c>
      <c r="BK81" s="10">
        <f t="shared" si="112"/>
        <v>213</v>
      </c>
      <c r="BL81" s="10">
        <f t="shared" si="113"/>
        <v>179</v>
      </c>
      <c r="BM81" s="10" t="str">
        <f t="shared" si="114"/>
        <v/>
      </c>
      <c r="BN81" s="10" t="str">
        <f t="shared" si="115"/>
        <v/>
      </c>
      <c r="BO81" s="10" t="str">
        <f t="shared" si="116"/>
        <v/>
      </c>
      <c r="BP81" s="10" t="str">
        <f t="shared" si="117"/>
        <v/>
      </c>
      <c r="BQ81" s="10" t="str">
        <f t="shared" si="118"/>
        <v/>
      </c>
      <c r="BR81" s="10" t="str">
        <f t="shared" si="119"/>
        <v/>
      </c>
      <c r="BS81" s="10" t="str">
        <f t="shared" si="120"/>
        <v/>
      </c>
      <c r="BT81" s="10" t="str">
        <f t="shared" si="121"/>
        <v/>
      </c>
      <c r="BU81" s="10" t="str">
        <f t="shared" si="122"/>
        <v/>
      </c>
      <c r="BV81" s="10" t="str">
        <f t="shared" si="123"/>
        <v/>
      </c>
      <c r="BW81" s="10" t="str">
        <f t="shared" si="124"/>
        <v/>
      </c>
      <c r="BX81" s="10" t="str">
        <f t="shared" si="125"/>
        <v/>
      </c>
      <c r="BY81" s="10" t="str">
        <f t="shared" si="126"/>
        <v>-</v>
      </c>
      <c r="BZ81" s="10" t="str">
        <f t="shared" si="127"/>
        <v>-</v>
      </c>
      <c r="CA81" s="10" t="str">
        <f t="shared" si="128"/>
        <v>-</v>
      </c>
      <c r="CB81" s="31">
        <f t="shared" si="129"/>
        <v>11</v>
      </c>
      <c r="CD81">
        <f t="shared" si="106"/>
        <v>895</v>
      </c>
      <c r="EO81" s="10">
        <v>77</v>
      </c>
      <c r="EQ81" s="10">
        <f t="shared" si="107"/>
        <v>77</v>
      </c>
      <c r="ER81" s="10" t="str">
        <f t="shared" si="108"/>
        <v>(80)</v>
      </c>
    </row>
    <row r="82" spans="1:148" ht="15.75" x14ac:dyDescent="0.25">
      <c r="A82" s="7" t="str">
        <f t="shared" si="77"/>
        <v>78 (93)</v>
      </c>
      <c r="B82" s="8" t="s">
        <v>190</v>
      </c>
      <c r="C82" s="93" t="s">
        <v>143</v>
      </c>
      <c r="D82" s="20">
        <f t="shared" si="78"/>
        <v>882</v>
      </c>
      <c r="F82" s="14">
        <f t="shared" si="79"/>
        <v>4</v>
      </c>
      <c r="G82" s="19">
        <f t="shared" si="80"/>
        <v>110.25</v>
      </c>
      <c r="H82" s="98"/>
      <c r="I82" s="23"/>
      <c r="J82" s="23"/>
      <c r="K82" s="23"/>
      <c r="L82" s="23"/>
      <c r="M82" s="23"/>
      <c r="N82" s="23"/>
      <c r="O82" s="29"/>
      <c r="P82" s="23"/>
      <c r="Q82" s="23"/>
      <c r="R82" s="109"/>
      <c r="S82" s="45">
        <v>203</v>
      </c>
      <c r="T82" s="110">
        <v>162</v>
      </c>
      <c r="U82" s="23"/>
      <c r="V82" s="23"/>
      <c r="W82" s="23"/>
      <c r="X82" s="23">
        <v>286</v>
      </c>
      <c r="Y82" s="23"/>
      <c r="Z82" s="23"/>
      <c r="AA82" s="23">
        <v>231</v>
      </c>
      <c r="AB82" s="24">
        <f t="shared" si="81"/>
        <v>17</v>
      </c>
      <c r="AC82" s="68" t="str">
        <f t="shared" si="82"/>
        <v>-</v>
      </c>
      <c r="AD82" s="68" t="str">
        <f t="shared" si="83"/>
        <v>-</v>
      </c>
      <c r="AE82" s="68" t="str">
        <f t="shared" si="84"/>
        <v>-</v>
      </c>
      <c r="AF82" s="32">
        <v>93</v>
      </c>
      <c r="AG82" s="32">
        <f t="shared" si="109"/>
        <v>78</v>
      </c>
      <c r="AH82" s="32">
        <f t="shared" si="85"/>
        <v>78</v>
      </c>
      <c r="AI82" s="17">
        <v>78</v>
      </c>
      <c r="AL82" s="10">
        <f t="shared" si="86"/>
        <v>0</v>
      </c>
      <c r="AM82" s="10">
        <f t="shared" si="87"/>
        <v>1</v>
      </c>
      <c r="AN82" s="10">
        <f t="shared" si="88"/>
        <v>1</v>
      </c>
      <c r="AO82" s="10">
        <f t="shared" si="89"/>
        <v>1</v>
      </c>
      <c r="AP82" s="10">
        <f t="shared" si="90"/>
        <v>1</v>
      </c>
      <c r="AQ82" s="10">
        <f t="shared" si="91"/>
        <v>1</v>
      </c>
      <c r="AR82" s="10">
        <f t="shared" si="92"/>
        <v>1</v>
      </c>
      <c r="AS82" s="10">
        <f t="shared" si="93"/>
        <v>1</v>
      </c>
      <c r="AT82" s="10">
        <f t="shared" si="94"/>
        <v>1</v>
      </c>
      <c r="AU82" s="10">
        <f t="shared" si="95"/>
        <v>1</v>
      </c>
      <c r="AV82" s="10">
        <f t="shared" si="96"/>
        <v>2</v>
      </c>
      <c r="AW82" s="10">
        <f t="shared" si="97"/>
        <v>3</v>
      </c>
      <c r="AX82" s="10">
        <f t="shared" si="98"/>
        <v>2</v>
      </c>
      <c r="AY82" s="10">
        <f t="shared" si="99"/>
        <v>1</v>
      </c>
      <c r="AZ82" s="10">
        <f t="shared" si="100"/>
        <v>0</v>
      </c>
      <c r="BA82" s="10">
        <f t="shared" si="101"/>
        <v>2</v>
      </c>
      <c r="BB82" s="10">
        <f t="shared" si="102"/>
        <v>2</v>
      </c>
      <c r="BC82" s="10">
        <f t="shared" si="103"/>
        <v>1</v>
      </c>
      <c r="BD82" s="10">
        <f t="shared" si="104"/>
        <v>2</v>
      </c>
      <c r="BF82" s="10">
        <f t="shared" si="105"/>
        <v>2</v>
      </c>
      <c r="BI82" s="10">
        <f t="shared" si="110"/>
        <v>286</v>
      </c>
      <c r="BJ82" s="10">
        <f t="shared" si="111"/>
        <v>231</v>
      </c>
      <c r="BK82" s="10">
        <f t="shared" si="112"/>
        <v>203</v>
      </c>
      <c r="BL82" s="10">
        <f t="shared" si="113"/>
        <v>162</v>
      </c>
      <c r="BM82" s="10" t="str">
        <f t="shared" si="114"/>
        <v/>
      </c>
      <c r="BN82" s="10" t="str">
        <f t="shared" si="115"/>
        <v/>
      </c>
      <c r="BO82" s="10" t="str">
        <f t="shared" si="116"/>
        <v/>
      </c>
      <c r="BP82" s="10" t="str">
        <f t="shared" si="117"/>
        <v/>
      </c>
      <c r="BQ82" s="10" t="str">
        <f t="shared" si="118"/>
        <v/>
      </c>
      <c r="BR82" s="10" t="str">
        <f t="shared" si="119"/>
        <v/>
      </c>
      <c r="BS82" s="10" t="str">
        <f t="shared" si="120"/>
        <v/>
      </c>
      <c r="BT82" s="10" t="str">
        <f t="shared" si="121"/>
        <v/>
      </c>
      <c r="BU82" s="10" t="str">
        <f t="shared" si="122"/>
        <v/>
      </c>
      <c r="BV82" s="10" t="str">
        <f t="shared" si="123"/>
        <v/>
      </c>
      <c r="BW82" s="10" t="str">
        <f t="shared" si="124"/>
        <v/>
      </c>
      <c r="BX82" s="10" t="str">
        <f t="shared" si="125"/>
        <v/>
      </c>
      <c r="BY82" s="10" t="str">
        <f t="shared" si="126"/>
        <v>-</v>
      </c>
      <c r="BZ82" s="10" t="str">
        <f t="shared" si="127"/>
        <v>-</v>
      </c>
      <c r="CA82" s="10" t="str">
        <f t="shared" si="128"/>
        <v>-</v>
      </c>
      <c r="CB82" s="31">
        <f t="shared" si="129"/>
        <v>11</v>
      </c>
      <c r="CD82">
        <f t="shared" si="106"/>
        <v>882</v>
      </c>
      <c r="EO82" s="10">
        <v>78</v>
      </c>
      <c r="EQ82" s="10">
        <f t="shared" si="107"/>
        <v>78</v>
      </c>
      <c r="ER82" s="10" t="str">
        <f t="shared" si="108"/>
        <v>(93)</v>
      </c>
    </row>
    <row r="83" spans="1:148" ht="15.75" x14ac:dyDescent="0.25">
      <c r="A83" s="7" t="str">
        <f t="shared" si="77"/>
        <v>79 (72)</v>
      </c>
      <c r="B83" s="8" t="s">
        <v>55</v>
      </c>
      <c r="C83" s="9" t="s">
        <v>95</v>
      </c>
      <c r="D83" s="20">
        <f t="shared" si="78"/>
        <v>853</v>
      </c>
      <c r="E83" s="18"/>
      <c r="F83" s="14">
        <f t="shared" si="79"/>
        <v>5</v>
      </c>
      <c r="G83" s="19">
        <f t="shared" si="80"/>
        <v>85.3</v>
      </c>
      <c r="H83" s="18"/>
      <c r="I83" s="61"/>
      <c r="J83" s="61"/>
      <c r="K83" s="61"/>
      <c r="L83" s="61"/>
      <c r="M83" s="61"/>
      <c r="N83" s="61">
        <v>199</v>
      </c>
      <c r="O83" s="61"/>
      <c r="P83" s="61"/>
      <c r="Q83" s="61"/>
      <c r="R83" s="97"/>
      <c r="S83" s="61">
        <v>159</v>
      </c>
      <c r="T83" s="94"/>
      <c r="U83" s="61">
        <v>104</v>
      </c>
      <c r="V83" s="61"/>
      <c r="W83" s="61"/>
      <c r="X83" s="61">
        <v>243</v>
      </c>
      <c r="Y83" s="61"/>
      <c r="Z83" s="61">
        <v>148</v>
      </c>
      <c r="AA83" s="61"/>
      <c r="AB83" s="105">
        <f t="shared" si="81"/>
        <v>17</v>
      </c>
      <c r="AC83" s="68" t="str">
        <f t="shared" si="82"/>
        <v>-</v>
      </c>
      <c r="AD83" s="68" t="str">
        <f t="shared" si="83"/>
        <v>-</v>
      </c>
      <c r="AE83" s="68" t="str">
        <f t="shared" si="84"/>
        <v>-</v>
      </c>
      <c r="AF83" s="32">
        <v>72</v>
      </c>
      <c r="AG83" s="32">
        <f t="shared" si="109"/>
        <v>79</v>
      </c>
      <c r="AH83" s="32">
        <f t="shared" si="85"/>
        <v>79</v>
      </c>
      <c r="AI83" s="17">
        <v>79</v>
      </c>
      <c r="AL83" s="10">
        <f t="shared" si="86"/>
        <v>0</v>
      </c>
      <c r="AM83" s="10">
        <f t="shared" si="87"/>
        <v>1</v>
      </c>
      <c r="AN83" s="10">
        <f t="shared" si="88"/>
        <v>1</v>
      </c>
      <c r="AO83" s="10">
        <f t="shared" si="89"/>
        <v>1</v>
      </c>
      <c r="AP83" s="10">
        <f t="shared" si="90"/>
        <v>1</v>
      </c>
      <c r="AQ83" s="10">
        <f t="shared" si="91"/>
        <v>2</v>
      </c>
      <c r="AR83" s="10">
        <f t="shared" si="92"/>
        <v>2</v>
      </c>
      <c r="AS83" s="10">
        <f t="shared" si="93"/>
        <v>1</v>
      </c>
      <c r="AT83" s="10">
        <f t="shared" si="94"/>
        <v>1</v>
      </c>
      <c r="AU83" s="10">
        <f t="shared" si="95"/>
        <v>1</v>
      </c>
      <c r="AV83" s="10">
        <f t="shared" si="96"/>
        <v>2</v>
      </c>
      <c r="AW83" s="10">
        <f t="shared" si="97"/>
        <v>2</v>
      </c>
      <c r="AX83" s="10">
        <f t="shared" si="98"/>
        <v>2</v>
      </c>
      <c r="AY83" s="10">
        <f t="shared" si="99"/>
        <v>2</v>
      </c>
      <c r="AZ83" s="10">
        <f t="shared" si="100"/>
        <v>0</v>
      </c>
      <c r="BA83" s="10">
        <f t="shared" si="101"/>
        <v>2</v>
      </c>
      <c r="BB83" s="10">
        <f t="shared" si="102"/>
        <v>2</v>
      </c>
      <c r="BC83" s="10">
        <f t="shared" si="103"/>
        <v>2</v>
      </c>
      <c r="BD83" s="10">
        <f t="shared" si="104"/>
        <v>2</v>
      </c>
      <c r="BF83" s="10">
        <f t="shared" si="105"/>
        <v>2</v>
      </c>
      <c r="BI83" s="10">
        <f t="shared" si="110"/>
        <v>243</v>
      </c>
      <c r="BJ83" s="10">
        <f t="shared" si="111"/>
        <v>199</v>
      </c>
      <c r="BK83" s="10">
        <f t="shared" si="112"/>
        <v>159</v>
      </c>
      <c r="BL83" s="10">
        <f t="shared" si="113"/>
        <v>148</v>
      </c>
      <c r="BM83" s="10">
        <f t="shared" si="114"/>
        <v>104</v>
      </c>
      <c r="BN83" s="10" t="str">
        <f t="shared" si="115"/>
        <v/>
      </c>
      <c r="BO83" s="10" t="str">
        <f t="shared" si="116"/>
        <v/>
      </c>
      <c r="BP83" s="10" t="str">
        <f t="shared" si="117"/>
        <v/>
      </c>
      <c r="BQ83" s="10" t="str">
        <f t="shared" si="118"/>
        <v/>
      </c>
      <c r="BR83" s="10" t="str">
        <f t="shared" si="119"/>
        <v/>
      </c>
      <c r="BS83" s="10" t="str">
        <f t="shared" si="120"/>
        <v/>
      </c>
      <c r="BT83" s="10" t="str">
        <f t="shared" si="121"/>
        <v/>
      </c>
      <c r="BU83" s="10" t="str">
        <f t="shared" si="122"/>
        <v/>
      </c>
      <c r="BV83" s="10" t="str">
        <f t="shared" si="123"/>
        <v/>
      </c>
      <c r="BW83" s="10" t="str">
        <f t="shared" si="124"/>
        <v/>
      </c>
      <c r="BX83" s="10" t="str">
        <f t="shared" si="125"/>
        <v/>
      </c>
      <c r="BY83" s="10" t="str">
        <f t="shared" si="126"/>
        <v>-</v>
      </c>
      <c r="BZ83" s="10" t="str">
        <f t="shared" si="127"/>
        <v>-</v>
      </c>
      <c r="CA83" s="10" t="str">
        <f t="shared" si="128"/>
        <v>-</v>
      </c>
      <c r="CB83" s="31">
        <f t="shared" si="129"/>
        <v>10</v>
      </c>
      <c r="CD83">
        <f t="shared" si="106"/>
        <v>853</v>
      </c>
      <c r="EO83" s="10">
        <v>79</v>
      </c>
      <c r="EQ83" s="10">
        <f t="shared" si="107"/>
        <v>79</v>
      </c>
      <c r="ER83" s="10" t="str">
        <f t="shared" si="108"/>
        <v>(72)</v>
      </c>
    </row>
    <row r="84" spans="1:148" ht="15.75" x14ac:dyDescent="0.25">
      <c r="A84" s="7" t="str">
        <f t="shared" si="77"/>
        <v>80 (83)</v>
      </c>
      <c r="B84" s="8" t="s">
        <v>218</v>
      </c>
      <c r="C84" s="9" t="s">
        <v>54</v>
      </c>
      <c r="D84" s="20">
        <f t="shared" si="78"/>
        <v>811</v>
      </c>
      <c r="E84" s="18"/>
      <c r="F84" s="14">
        <f t="shared" si="79"/>
        <v>4</v>
      </c>
      <c r="G84" s="19">
        <f t="shared" si="80"/>
        <v>101.375</v>
      </c>
      <c r="H84" s="18"/>
      <c r="I84" s="14"/>
      <c r="J84" s="14">
        <v>199</v>
      </c>
      <c r="K84" s="14"/>
      <c r="L84" s="14"/>
      <c r="M84" s="14"/>
      <c r="N84" s="14">
        <v>207</v>
      </c>
      <c r="O84" s="14"/>
      <c r="P84" s="14"/>
      <c r="Q84" s="14"/>
      <c r="R84" s="50"/>
      <c r="S84" s="14"/>
      <c r="T84" s="51">
        <v>152</v>
      </c>
      <c r="U84" s="14"/>
      <c r="V84" s="14"/>
      <c r="W84" s="64"/>
      <c r="X84" s="14"/>
      <c r="Y84" s="14">
        <v>253</v>
      </c>
      <c r="Z84" s="14"/>
      <c r="AA84" s="14"/>
      <c r="AB84" s="24">
        <f t="shared" si="81"/>
        <v>17</v>
      </c>
      <c r="AC84" s="68" t="str">
        <f t="shared" si="82"/>
        <v>-</v>
      </c>
      <c r="AD84" s="68" t="str">
        <f t="shared" si="83"/>
        <v>-</v>
      </c>
      <c r="AE84" s="68" t="str">
        <f t="shared" si="84"/>
        <v>-</v>
      </c>
      <c r="AF84" s="32">
        <v>83</v>
      </c>
      <c r="AG84" s="32">
        <f t="shared" si="109"/>
        <v>80</v>
      </c>
      <c r="AH84" s="32">
        <f t="shared" si="85"/>
        <v>80</v>
      </c>
      <c r="AI84" s="17">
        <v>80</v>
      </c>
      <c r="AL84" s="10">
        <f t="shared" si="86"/>
        <v>0</v>
      </c>
      <c r="AM84" s="10">
        <f t="shared" si="87"/>
        <v>2</v>
      </c>
      <c r="AN84" s="10">
        <f t="shared" si="88"/>
        <v>2</v>
      </c>
      <c r="AO84" s="10">
        <f t="shared" si="89"/>
        <v>1</v>
      </c>
      <c r="AP84" s="10">
        <f t="shared" si="90"/>
        <v>1</v>
      </c>
      <c r="AQ84" s="10">
        <f t="shared" si="91"/>
        <v>2</v>
      </c>
      <c r="AR84" s="10">
        <f t="shared" si="92"/>
        <v>2</v>
      </c>
      <c r="AS84" s="10">
        <f t="shared" si="93"/>
        <v>1</v>
      </c>
      <c r="AT84" s="10">
        <f t="shared" si="94"/>
        <v>1</v>
      </c>
      <c r="AU84" s="10">
        <f t="shared" si="95"/>
        <v>1</v>
      </c>
      <c r="AV84" s="10">
        <f t="shared" si="96"/>
        <v>1</v>
      </c>
      <c r="AW84" s="10">
        <f t="shared" si="97"/>
        <v>2</v>
      </c>
      <c r="AX84" s="10">
        <f t="shared" si="98"/>
        <v>2</v>
      </c>
      <c r="AY84" s="10">
        <f t="shared" si="99"/>
        <v>1</v>
      </c>
      <c r="AZ84" s="10">
        <f t="shared" si="100"/>
        <v>0</v>
      </c>
      <c r="BA84" s="10">
        <f t="shared" si="101"/>
        <v>1</v>
      </c>
      <c r="BB84" s="10">
        <f t="shared" si="102"/>
        <v>2</v>
      </c>
      <c r="BC84" s="10">
        <f t="shared" si="103"/>
        <v>2</v>
      </c>
      <c r="BD84" s="10">
        <f t="shared" si="104"/>
        <v>1</v>
      </c>
      <c r="BF84" s="10">
        <f t="shared" si="105"/>
        <v>2</v>
      </c>
      <c r="BI84" s="10">
        <f t="shared" si="110"/>
        <v>253</v>
      </c>
      <c r="BJ84" s="10">
        <f t="shared" si="111"/>
        <v>207</v>
      </c>
      <c r="BK84" s="10">
        <f t="shared" si="112"/>
        <v>199</v>
      </c>
      <c r="BL84" s="10">
        <f t="shared" si="113"/>
        <v>152</v>
      </c>
      <c r="BM84" s="10" t="str">
        <f t="shared" si="114"/>
        <v/>
      </c>
      <c r="BN84" s="10" t="str">
        <f t="shared" si="115"/>
        <v/>
      </c>
      <c r="BO84" s="10" t="str">
        <f t="shared" si="116"/>
        <v/>
      </c>
      <c r="BP84" s="10" t="str">
        <f t="shared" si="117"/>
        <v/>
      </c>
      <c r="BQ84" s="10" t="str">
        <f t="shared" si="118"/>
        <v/>
      </c>
      <c r="BR84" s="10" t="str">
        <f t="shared" si="119"/>
        <v/>
      </c>
      <c r="BS84" s="10" t="str">
        <f t="shared" si="120"/>
        <v/>
      </c>
      <c r="BT84" s="10" t="str">
        <f t="shared" si="121"/>
        <v/>
      </c>
      <c r="BU84" s="10" t="str">
        <f t="shared" si="122"/>
        <v/>
      </c>
      <c r="BV84" s="10" t="str">
        <f t="shared" si="123"/>
        <v/>
      </c>
      <c r="BW84" s="10" t="str">
        <f t="shared" si="124"/>
        <v/>
      </c>
      <c r="BX84" s="10" t="str">
        <f t="shared" si="125"/>
        <v/>
      </c>
      <c r="BY84" s="10" t="str">
        <f t="shared" si="126"/>
        <v>-</v>
      </c>
      <c r="BZ84" s="10" t="str">
        <f t="shared" si="127"/>
        <v>-</v>
      </c>
      <c r="CA84" s="10" t="str">
        <f t="shared" si="128"/>
        <v>-</v>
      </c>
      <c r="CB84" s="31">
        <f t="shared" si="129"/>
        <v>11</v>
      </c>
      <c r="CD84">
        <f t="shared" si="106"/>
        <v>811</v>
      </c>
      <c r="EO84" s="10">
        <v>80</v>
      </c>
      <c r="EQ84" s="10">
        <f t="shared" si="107"/>
        <v>80</v>
      </c>
      <c r="ER84" s="10" t="str">
        <f t="shared" si="108"/>
        <v>(83)</v>
      </c>
    </row>
    <row r="85" spans="1:148" ht="15.75" x14ac:dyDescent="0.25">
      <c r="A85" s="7" t="str">
        <f t="shared" si="77"/>
        <v>81 (89)</v>
      </c>
      <c r="B85" s="8" t="s">
        <v>161</v>
      </c>
      <c r="C85" s="111" t="s">
        <v>191</v>
      </c>
      <c r="D85" s="20">
        <f t="shared" si="78"/>
        <v>794</v>
      </c>
      <c r="E85" s="18"/>
      <c r="F85" s="14">
        <f t="shared" si="79"/>
        <v>6</v>
      </c>
      <c r="G85" s="19">
        <f t="shared" si="80"/>
        <v>66.166666666666671</v>
      </c>
      <c r="H85" s="18"/>
      <c r="I85" s="61"/>
      <c r="J85" s="61"/>
      <c r="K85" s="61">
        <v>124</v>
      </c>
      <c r="L85" s="61">
        <v>200</v>
      </c>
      <c r="M85" s="61"/>
      <c r="N85" s="61"/>
      <c r="O85" s="61"/>
      <c r="P85" s="61"/>
      <c r="Q85" s="61">
        <v>85</v>
      </c>
      <c r="R85" s="97"/>
      <c r="S85" s="61"/>
      <c r="T85" s="94"/>
      <c r="U85" s="61"/>
      <c r="V85" s="61"/>
      <c r="W85" s="61"/>
      <c r="X85" s="61">
        <v>47</v>
      </c>
      <c r="Y85" s="61"/>
      <c r="Z85" s="61">
        <v>153</v>
      </c>
      <c r="AA85" s="61">
        <v>185</v>
      </c>
      <c r="AB85" s="105">
        <f t="shared" si="81"/>
        <v>17</v>
      </c>
      <c r="AC85" s="68" t="str">
        <f t="shared" si="82"/>
        <v>-</v>
      </c>
      <c r="AD85" s="68" t="str">
        <f t="shared" si="83"/>
        <v>-</v>
      </c>
      <c r="AE85" s="68" t="str">
        <f t="shared" si="84"/>
        <v>-</v>
      </c>
      <c r="AF85" s="32">
        <v>89</v>
      </c>
      <c r="AG85" s="32">
        <f t="shared" si="109"/>
        <v>81</v>
      </c>
      <c r="AH85" s="32">
        <f t="shared" si="85"/>
        <v>81</v>
      </c>
      <c r="AI85" s="17">
        <v>81</v>
      </c>
      <c r="AL85" s="10">
        <f t="shared" si="86"/>
        <v>0</v>
      </c>
      <c r="AM85" s="10">
        <f t="shared" si="87"/>
        <v>1</v>
      </c>
      <c r="AN85" s="10">
        <f t="shared" si="88"/>
        <v>2</v>
      </c>
      <c r="AO85" s="10">
        <f t="shared" si="89"/>
        <v>3</v>
      </c>
      <c r="AP85" s="10">
        <f t="shared" si="90"/>
        <v>2</v>
      </c>
      <c r="AQ85" s="10">
        <f t="shared" si="91"/>
        <v>1</v>
      </c>
      <c r="AR85" s="10">
        <f t="shared" si="92"/>
        <v>1</v>
      </c>
      <c r="AS85" s="10">
        <f t="shared" si="93"/>
        <v>1</v>
      </c>
      <c r="AT85" s="10">
        <f t="shared" si="94"/>
        <v>2</v>
      </c>
      <c r="AU85" s="10">
        <f t="shared" si="95"/>
        <v>2</v>
      </c>
      <c r="AV85" s="10">
        <f t="shared" si="96"/>
        <v>1</v>
      </c>
      <c r="AW85" s="10">
        <f t="shared" si="97"/>
        <v>1</v>
      </c>
      <c r="AX85" s="10">
        <f t="shared" si="98"/>
        <v>1</v>
      </c>
      <c r="AY85" s="10">
        <f t="shared" si="99"/>
        <v>1</v>
      </c>
      <c r="AZ85" s="10">
        <f t="shared" si="100"/>
        <v>0</v>
      </c>
      <c r="BA85" s="10">
        <f t="shared" si="101"/>
        <v>2</v>
      </c>
      <c r="BB85" s="10">
        <f t="shared" si="102"/>
        <v>2</v>
      </c>
      <c r="BC85" s="10">
        <f t="shared" si="103"/>
        <v>2</v>
      </c>
      <c r="BD85" s="10">
        <f t="shared" si="104"/>
        <v>3</v>
      </c>
      <c r="BF85" s="10">
        <f t="shared" si="105"/>
        <v>2</v>
      </c>
      <c r="BI85" s="10">
        <f t="shared" si="110"/>
        <v>200</v>
      </c>
      <c r="BJ85" s="10">
        <f t="shared" si="111"/>
        <v>185</v>
      </c>
      <c r="BK85" s="10">
        <f t="shared" si="112"/>
        <v>153</v>
      </c>
      <c r="BL85" s="10">
        <f t="shared" si="113"/>
        <v>124</v>
      </c>
      <c r="BM85" s="10">
        <f t="shared" si="114"/>
        <v>85</v>
      </c>
      <c r="BN85" s="10">
        <f t="shared" si="115"/>
        <v>47</v>
      </c>
      <c r="BO85" s="10" t="str">
        <f t="shared" si="116"/>
        <v/>
      </c>
      <c r="BP85" s="10" t="str">
        <f t="shared" si="117"/>
        <v/>
      </c>
      <c r="BQ85" s="10" t="str">
        <f t="shared" si="118"/>
        <v/>
      </c>
      <c r="BR85" s="10" t="str">
        <f t="shared" si="119"/>
        <v/>
      </c>
      <c r="BS85" s="10" t="str">
        <f t="shared" si="120"/>
        <v/>
      </c>
      <c r="BT85" s="10" t="str">
        <f t="shared" si="121"/>
        <v/>
      </c>
      <c r="BU85" s="10" t="str">
        <f t="shared" si="122"/>
        <v/>
      </c>
      <c r="BV85" s="10" t="str">
        <f t="shared" si="123"/>
        <v/>
      </c>
      <c r="BW85" s="10" t="str">
        <f t="shared" si="124"/>
        <v/>
      </c>
      <c r="BX85" s="10" t="str">
        <f t="shared" si="125"/>
        <v/>
      </c>
      <c r="BY85" s="10" t="str">
        <f t="shared" si="126"/>
        <v>-</v>
      </c>
      <c r="BZ85" s="10" t="str">
        <f t="shared" si="127"/>
        <v>-</v>
      </c>
      <c r="CA85" s="10" t="str">
        <f t="shared" si="128"/>
        <v>-</v>
      </c>
      <c r="CB85" s="31">
        <f t="shared" si="129"/>
        <v>9</v>
      </c>
      <c r="CD85">
        <f t="shared" si="106"/>
        <v>794</v>
      </c>
      <c r="EO85" s="10">
        <v>81</v>
      </c>
      <c r="EQ85" s="10">
        <f t="shared" si="107"/>
        <v>81</v>
      </c>
      <c r="ER85" s="10" t="str">
        <f t="shared" si="108"/>
        <v>(89)</v>
      </c>
    </row>
    <row r="86" spans="1:148" ht="15.75" x14ac:dyDescent="0.25">
      <c r="A86" s="7" t="str">
        <f t="shared" si="77"/>
        <v>82 (77)</v>
      </c>
      <c r="B86" s="8" t="s">
        <v>205</v>
      </c>
      <c r="C86" s="9" t="s">
        <v>115</v>
      </c>
      <c r="D86" s="20">
        <f t="shared" si="78"/>
        <v>788</v>
      </c>
      <c r="E86" s="18"/>
      <c r="F86" s="14">
        <f t="shared" si="79"/>
        <v>5</v>
      </c>
      <c r="G86" s="19">
        <f t="shared" si="80"/>
        <v>78.8</v>
      </c>
      <c r="H86" s="18"/>
      <c r="I86" s="61"/>
      <c r="J86" s="61">
        <v>110</v>
      </c>
      <c r="K86" s="61">
        <v>212</v>
      </c>
      <c r="L86" s="61"/>
      <c r="M86" s="61"/>
      <c r="N86" s="61">
        <v>106</v>
      </c>
      <c r="O86" s="61"/>
      <c r="P86" s="61"/>
      <c r="Q86" s="61">
        <v>139</v>
      </c>
      <c r="R86" s="97"/>
      <c r="S86" s="61"/>
      <c r="T86" s="94"/>
      <c r="U86" s="61"/>
      <c r="V86" s="61"/>
      <c r="W86" s="61"/>
      <c r="X86" s="61"/>
      <c r="Y86" s="61">
        <v>221</v>
      </c>
      <c r="Z86" s="61"/>
      <c r="AA86" s="61"/>
      <c r="AB86" s="105">
        <f t="shared" si="81"/>
        <v>17</v>
      </c>
      <c r="AC86" s="68" t="str">
        <f t="shared" si="82"/>
        <v>-</v>
      </c>
      <c r="AD86" s="68" t="str">
        <f t="shared" si="83"/>
        <v>-</v>
      </c>
      <c r="AE86" s="68" t="str">
        <f t="shared" si="84"/>
        <v>-</v>
      </c>
      <c r="AF86" s="32">
        <v>77</v>
      </c>
      <c r="AG86" s="32">
        <f t="shared" si="109"/>
        <v>82</v>
      </c>
      <c r="AH86" s="32">
        <f t="shared" si="85"/>
        <v>82</v>
      </c>
      <c r="AI86" s="17">
        <v>82</v>
      </c>
      <c r="AL86" s="10">
        <f t="shared" si="86"/>
        <v>0</v>
      </c>
      <c r="AM86" s="10">
        <f t="shared" si="87"/>
        <v>2</v>
      </c>
      <c r="AN86" s="10">
        <f t="shared" si="88"/>
        <v>3</v>
      </c>
      <c r="AO86" s="10">
        <f t="shared" si="89"/>
        <v>2</v>
      </c>
      <c r="AP86" s="10">
        <f t="shared" si="90"/>
        <v>1</v>
      </c>
      <c r="AQ86" s="10">
        <f t="shared" si="91"/>
        <v>2</v>
      </c>
      <c r="AR86" s="10">
        <f t="shared" si="92"/>
        <v>2</v>
      </c>
      <c r="AS86" s="10">
        <f t="shared" si="93"/>
        <v>1</v>
      </c>
      <c r="AT86" s="10">
        <f t="shared" si="94"/>
        <v>2</v>
      </c>
      <c r="AU86" s="10">
        <f t="shared" si="95"/>
        <v>2</v>
      </c>
      <c r="AV86" s="10">
        <f t="shared" si="96"/>
        <v>1</v>
      </c>
      <c r="AW86" s="10">
        <f t="shared" si="97"/>
        <v>1</v>
      </c>
      <c r="AX86" s="10">
        <f t="shared" si="98"/>
        <v>1</v>
      </c>
      <c r="AY86" s="10">
        <f t="shared" si="99"/>
        <v>1</v>
      </c>
      <c r="AZ86" s="10">
        <f t="shared" si="100"/>
        <v>0</v>
      </c>
      <c r="BA86" s="10">
        <f t="shared" si="101"/>
        <v>1</v>
      </c>
      <c r="BB86" s="10">
        <f t="shared" si="102"/>
        <v>2</v>
      </c>
      <c r="BC86" s="10">
        <f t="shared" si="103"/>
        <v>2</v>
      </c>
      <c r="BD86" s="10">
        <f t="shared" si="104"/>
        <v>1</v>
      </c>
      <c r="BF86" s="10">
        <f t="shared" si="105"/>
        <v>2</v>
      </c>
      <c r="BI86" s="10">
        <f t="shared" si="110"/>
        <v>221</v>
      </c>
      <c r="BJ86" s="10">
        <f t="shared" si="111"/>
        <v>212</v>
      </c>
      <c r="BK86" s="10">
        <f t="shared" si="112"/>
        <v>139</v>
      </c>
      <c r="BL86" s="10">
        <f t="shared" si="113"/>
        <v>110</v>
      </c>
      <c r="BM86" s="10">
        <f t="shared" si="114"/>
        <v>106</v>
      </c>
      <c r="BN86" s="10" t="str">
        <f t="shared" si="115"/>
        <v/>
      </c>
      <c r="BO86" s="10" t="str">
        <f t="shared" si="116"/>
        <v/>
      </c>
      <c r="BP86" s="10" t="str">
        <f t="shared" si="117"/>
        <v/>
      </c>
      <c r="BQ86" s="10" t="str">
        <f t="shared" si="118"/>
        <v/>
      </c>
      <c r="BR86" s="10" t="str">
        <f t="shared" si="119"/>
        <v/>
      </c>
      <c r="BS86" s="10" t="str">
        <f t="shared" si="120"/>
        <v/>
      </c>
      <c r="BT86" s="10" t="str">
        <f t="shared" si="121"/>
        <v/>
      </c>
      <c r="BU86" s="10" t="str">
        <f t="shared" si="122"/>
        <v/>
      </c>
      <c r="BV86" s="10" t="str">
        <f t="shared" si="123"/>
        <v/>
      </c>
      <c r="BW86" s="10" t="str">
        <f t="shared" si="124"/>
        <v/>
      </c>
      <c r="BX86" s="10" t="str">
        <f t="shared" si="125"/>
        <v/>
      </c>
      <c r="BY86" s="10" t="str">
        <f t="shared" si="126"/>
        <v>-</v>
      </c>
      <c r="BZ86" s="10" t="str">
        <f t="shared" si="127"/>
        <v>-</v>
      </c>
      <c r="CA86" s="10" t="str">
        <f t="shared" si="128"/>
        <v>-</v>
      </c>
      <c r="CB86" s="31">
        <f t="shared" si="129"/>
        <v>10</v>
      </c>
      <c r="CD86">
        <f t="shared" si="106"/>
        <v>788</v>
      </c>
      <c r="EO86" s="10">
        <v>82</v>
      </c>
      <c r="EQ86" s="10">
        <f t="shared" si="107"/>
        <v>82</v>
      </c>
      <c r="ER86" s="10" t="str">
        <f t="shared" si="108"/>
        <v>(77)</v>
      </c>
    </row>
    <row r="87" spans="1:148" ht="15.75" x14ac:dyDescent="0.25">
      <c r="A87" s="7" t="str">
        <f t="shared" si="77"/>
        <v>83 (84)</v>
      </c>
      <c r="B87" s="8" t="s">
        <v>59</v>
      </c>
      <c r="C87" s="9" t="s">
        <v>95</v>
      </c>
      <c r="D87" s="20">
        <f t="shared" si="78"/>
        <v>784</v>
      </c>
      <c r="E87" s="18"/>
      <c r="F87" s="14">
        <f t="shared" si="79"/>
        <v>2</v>
      </c>
      <c r="G87" s="19">
        <f t="shared" si="80"/>
        <v>196</v>
      </c>
      <c r="H87" s="18"/>
      <c r="I87" s="61"/>
      <c r="J87" s="61"/>
      <c r="K87" s="61"/>
      <c r="L87" s="61"/>
      <c r="M87" s="61"/>
      <c r="N87" s="61"/>
      <c r="O87" s="61"/>
      <c r="P87" s="61"/>
      <c r="Q87" s="61"/>
      <c r="R87" s="97"/>
      <c r="S87" s="61"/>
      <c r="T87" s="94"/>
      <c r="U87" s="61"/>
      <c r="V87" s="61"/>
      <c r="W87" s="61"/>
      <c r="X87" s="61">
        <v>412</v>
      </c>
      <c r="Y87" s="61"/>
      <c r="Z87" s="61">
        <v>372</v>
      </c>
      <c r="AA87" s="61"/>
      <c r="AB87" s="105">
        <f t="shared" si="81"/>
        <v>17</v>
      </c>
      <c r="AC87" s="68" t="str">
        <f t="shared" si="82"/>
        <v>-</v>
      </c>
      <c r="AD87" s="68" t="str">
        <f t="shared" si="83"/>
        <v>-</v>
      </c>
      <c r="AE87" s="68" t="str">
        <f t="shared" si="84"/>
        <v>-</v>
      </c>
      <c r="AF87" s="32">
        <v>84</v>
      </c>
      <c r="AG87" s="32">
        <f t="shared" si="109"/>
        <v>83</v>
      </c>
      <c r="AH87" s="32">
        <f t="shared" si="85"/>
        <v>83</v>
      </c>
      <c r="AI87" s="17">
        <v>83</v>
      </c>
      <c r="AL87" s="10">
        <f t="shared" si="86"/>
        <v>0</v>
      </c>
      <c r="AM87" s="10">
        <f t="shared" si="87"/>
        <v>1</v>
      </c>
      <c r="AN87" s="10">
        <f t="shared" si="88"/>
        <v>1</v>
      </c>
      <c r="AO87" s="10">
        <f t="shared" si="89"/>
        <v>1</v>
      </c>
      <c r="AP87" s="10">
        <f t="shared" si="90"/>
        <v>1</v>
      </c>
      <c r="AQ87" s="10">
        <f t="shared" si="91"/>
        <v>1</v>
      </c>
      <c r="AR87" s="10">
        <f t="shared" si="92"/>
        <v>1</v>
      </c>
      <c r="AS87" s="10">
        <f t="shared" si="93"/>
        <v>1</v>
      </c>
      <c r="AT87" s="10">
        <f t="shared" si="94"/>
        <v>1</v>
      </c>
      <c r="AU87" s="10">
        <f t="shared" si="95"/>
        <v>1</v>
      </c>
      <c r="AV87" s="10">
        <f t="shared" si="96"/>
        <v>1</v>
      </c>
      <c r="AW87" s="10">
        <f t="shared" si="97"/>
        <v>1</v>
      </c>
      <c r="AX87" s="10">
        <f t="shared" si="98"/>
        <v>1</v>
      </c>
      <c r="AY87" s="10">
        <f t="shared" si="99"/>
        <v>1</v>
      </c>
      <c r="AZ87" s="10">
        <f t="shared" si="100"/>
        <v>0</v>
      </c>
      <c r="BA87" s="10">
        <f t="shared" si="101"/>
        <v>2</v>
      </c>
      <c r="BB87" s="10">
        <f t="shared" si="102"/>
        <v>2</v>
      </c>
      <c r="BC87" s="10">
        <f t="shared" si="103"/>
        <v>2</v>
      </c>
      <c r="BD87" s="10">
        <f t="shared" si="104"/>
        <v>2</v>
      </c>
      <c r="BF87" s="10">
        <f t="shared" si="105"/>
        <v>2</v>
      </c>
      <c r="BI87" s="10">
        <f t="shared" si="110"/>
        <v>412</v>
      </c>
      <c r="BJ87" s="10">
        <f t="shared" si="111"/>
        <v>372</v>
      </c>
      <c r="BK87" s="10" t="str">
        <f t="shared" si="112"/>
        <v/>
      </c>
      <c r="BL87" s="10" t="str">
        <f t="shared" si="113"/>
        <v/>
      </c>
      <c r="BM87" s="10" t="str">
        <f t="shared" si="114"/>
        <v/>
      </c>
      <c r="BN87" s="10" t="str">
        <f t="shared" si="115"/>
        <v/>
      </c>
      <c r="BO87" s="10" t="str">
        <f t="shared" si="116"/>
        <v/>
      </c>
      <c r="BP87" s="10" t="str">
        <f t="shared" si="117"/>
        <v/>
      </c>
      <c r="BQ87" s="10" t="str">
        <f t="shared" si="118"/>
        <v/>
      </c>
      <c r="BR87" s="10" t="str">
        <f t="shared" si="119"/>
        <v/>
      </c>
      <c r="BS87" s="10" t="str">
        <f t="shared" si="120"/>
        <v/>
      </c>
      <c r="BT87" s="10" t="str">
        <f t="shared" si="121"/>
        <v/>
      </c>
      <c r="BU87" s="10" t="str">
        <f t="shared" si="122"/>
        <v/>
      </c>
      <c r="BV87" s="10" t="str">
        <f t="shared" si="123"/>
        <v/>
      </c>
      <c r="BW87" s="10" t="str">
        <f t="shared" si="124"/>
        <v/>
      </c>
      <c r="BX87" s="10" t="str">
        <f t="shared" si="125"/>
        <v/>
      </c>
      <c r="BY87" s="10" t="str">
        <f t="shared" si="126"/>
        <v>-</v>
      </c>
      <c r="BZ87" s="10" t="str">
        <f t="shared" si="127"/>
        <v>-</v>
      </c>
      <c r="CA87" s="10" t="str">
        <f t="shared" si="128"/>
        <v>-</v>
      </c>
      <c r="CB87" s="31">
        <f t="shared" si="129"/>
        <v>13</v>
      </c>
      <c r="CD87">
        <f t="shared" si="106"/>
        <v>784</v>
      </c>
      <c r="EO87" s="10">
        <v>83</v>
      </c>
      <c r="EQ87" s="10">
        <f t="shared" si="107"/>
        <v>83</v>
      </c>
      <c r="ER87" s="10" t="str">
        <f t="shared" si="108"/>
        <v>(84)</v>
      </c>
    </row>
    <row r="88" spans="1:148" ht="15.75" x14ac:dyDescent="0.25">
      <c r="A88" s="7" t="str">
        <f t="shared" si="77"/>
        <v>84 (94)</v>
      </c>
      <c r="B88" s="8" t="s">
        <v>196</v>
      </c>
      <c r="C88" s="9" t="s">
        <v>115</v>
      </c>
      <c r="D88" s="20">
        <f t="shared" si="78"/>
        <v>782</v>
      </c>
      <c r="E88" s="18"/>
      <c r="F88" s="14">
        <f t="shared" si="79"/>
        <v>4</v>
      </c>
      <c r="G88" s="19">
        <f t="shared" si="80"/>
        <v>97.75</v>
      </c>
      <c r="H88" s="18"/>
      <c r="I88" s="14"/>
      <c r="J88" s="14"/>
      <c r="K88" s="14"/>
      <c r="L88" s="14"/>
      <c r="M88" s="14"/>
      <c r="N88" s="14"/>
      <c r="O88" s="14"/>
      <c r="P88" s="14"/>
      <c r="Q88" s="14"/>
      <c r="R88" s="50"/>
      <c r="S88" s="29"/>
      <c r="T88" s="51"/>
      <c r="U88" s="14"/>
      <c r="V88" s="64">
        <v>183</v>
      </c>
      <c r="W88" s="64"/>
      <c r="X88" s="14"/>
      <c r="Y88" s="14">
        <v>183</v>
      </c>
      <c r="Z88" s="14">
        <v>259</v>
      </c>
      <c r="AA88" s="14">
        <v>157</v>
      </c>
      <c r="AB88" s="24">
        <f t="shared" si="81"/>
        <v>17</v>
      </c>
      <c r="AC88" s="68" t="str">
        <f t="shared" si="82"/>
        <v>-</v>
      </c>
      <c r="AD88" s="68" t="str">
        <f t="shared" si="83"/>
        <v>-</v>
      </c>
      <c r="AE88" s="68" t="str">
        <f t="shared" si="84"/>
        <v>-</v>
      </c>
      <c r="AF88" s="32">
        <v>94</v>
      </c>
      <c r="AG88" s="32">
        <f t="shared" si="109"/>
        <v>84</v>
      </c>
      <c r="AH88" s="32">
        <f t="shared" si="85"/>
        <v>84</v>
      </c>
      <c r="AI88" s="17">
        <v>84</v>
      </c>
      <c r="AL88" s="10">
        <f t="shared" si="86"/>
        <v>0</v>
      </c>
      <c r="AM88" s="10">
        <f t="shared" si="87"/>
        <v>1</v>
      </c>
      <c r="AN88" s="10">
        <f t="shared" si="88"/>
        <v>1</v>
      </c>
      <c r="AO88" s="10">
        <f t="shared" si="89"/>
        <v>1</v>
      </c>
      <c r="AP88" s="10">
        <f t="shared" si="90"/>
        <v>1</v>
      </c>
      <c r="AQ88" s="10">
        <f t="shared" si="91"/>
        <v>1</v>
      </c>
      <c r="AR88" s="10">
        <f t="shared" si="92"/>
        <v>1</v>
      </c>
      <c r="AS88" s="10">
        <f t="shared" si="93"/>
        <v>1</v>
      </c>
      <c r="AT88" s="10">
        <f t="shared" si="94"/>
        <v>1</v>
      </c>
      <c r="AU88" s="10">
        <f t="shared" si="95"/>
        <v>1</v>
      </c>
      <c r="AV88" s="10">
        <f t="shared" si="96"/>
        <v>1</v>
      </c>
      <c r="AW88" s="10">
        <f t="shared" si="97"/>
        <v>1</v>
      </c>
      <c r="AX88" s="10">
        <f t="shared" si="98"/>
        <v>1</v>
      </c>
      <c r="AY88" s="10">
        <f t="shared" si="99"/>
        <v>2</v>
      </c>
      <c r="AZ88" s="10">
        <f t="shared" si="100"/>
        <v>1</v>
      </c>
      <c r="BA88" s="10">
        <f t="shared" si="101"/>
        <v>1</v>
      </c>
      <c r="BB88" s="10">
        <f t="shared" si="102"/>
        <v>2</v>
      </c>
      <c r="BC88" s="10">
        <f t="shared" si="103"/>
        <v>3</v>
      </c>
      <c r="BD88" s="10">
        <f t="shared" si="104"/>
        <v>3</v>
      </c>
      <c r="BF88" s="10">
        <f t="shared" si="105"/>
        <v>2</v>
      </c>
      <c r="BI88" s="10">
        <f t="shared" si="110"/>
        <v>259</v>
      </c>
      <c r="BJ88" s="10">
        <f t="shared" si="111"/>
        <v>183</v>
      </c>
      <c r="BK88" s="10">
        <f t="shared" si="112"/>
        <v>183</v>
      </c>
      <c r="BL88" s="10">
        <f t="shared" si="113"/>
        <v>157</v>
      </c>
      <c r="BM88" s="10" t="str">
        <f t="shared" si="114"/>
        <v/>
      </c>
      <c r="BN88" s="10" t="str">
        <f t="shared" si="115"/>
        <v/>
      </c>
      <c r="BO88" s="10" t="str">
        <f t="shared" si="116"/>
        <v/>
      </c>
      <c r="BP88" s="10" t="str">
        <f t="shared" si="117"/>
        <v/>
      </c>
      <c r="BQ88" s="10" t="str">
        <f t="shared" si="118"/>
        <v/>
      </c>
      <c r="BR88" s="10" t="str">
        <f t="shared" si="119"/>
        <v/>
      </c>
      <c r="BS88" s="10" t="str">
        <f t="shared" si="120"/>
        <v/>
      </c>
      <c r="BT88" s="10" t="str">
        <f t="shared" si="121"/>
        <v/>
      </c>
      <c r="BU88" s="10" t="str">
        <f t="shared" si="122"/>
        <v/>
      </c>
      <c r="BV88" s="10" t="str">
        <f t="shared" si="123"/>
        <v/>
      </c>
      <c r="BW88" s="10" t="str">
        <f t="shared" si="124"/>
        <v/>
      </c>
      <c r="BX88" s="10" t="str">
        <f t="shared" si="125"/>
        <v/>
      </c>
      <c r="BY88" s="10" t="str">
        <f t="shared" si="126"/>
        <v>-</v>
      </c>
      <c r="BZ88" s="10" t="str">
        <f t="shared" si="127"/>
        <v>-</v>
      </c>
      <c r="CA88" s="10" t="str">
        <f t="shared" si="128"/>
        <v>-</v>
      </c>
      <c r="CB88" s="31">
        <f t="shared" si="129"/>
        <v>11</v>
      </c>
      <c r="CD88">
        <f t="shared" si="106"/>
        <v>782</v>
      </c>
      <c r="EO88" s="10">
        <v>84</v>
      </c>
      <c r="EQ88" s="10">
        <f t="shared" si="107"/>
        <v>84</v>
      </c>
      <c r="ER88" s="10" t="str">
        <f t="shared" si="108"/>
        <v>(94)</v>
      </c>
    </row>
    <row r="89" spans="1:148" ht="15.75" x14ac:dyDescent="0.25">
      <c r="A89" s="7" t="str">
        <f t="shared" si="77"/>
        <v>85 (82)</v>
      </c>
      <c r="B89" s="33" t="s">
        <v>50</v>
      </c>
      <c r="C89" s="34" t="s">
        <v>49</v>
      </c>
      <c r="D89" s="20">
        <f t="shared" si="78"/>
        <v>778</v>
      </c>
      <c r="E89" s="18"/>
      <c r="F89" s="14">
        <f t="shared" si="79"/>
        <v>3</v>
      </c>
      <c r="G89" s="19">
        <f t="shared" si="80"/>
        <v>129.66666666666666</v>
      </c>
      <c r="H89" s="18"/>
      <c r="I89" s="61"/>
      <c r="J89" s="61"/>
      <c r="K89" s="61"/>
      <c r="L89" s="61"/>
      <c r="M89" s="61"/>
      <c r="N89" s="61"/>
      <c r="O89" s="61"/>
      <c r="P89" s="61"/>
      <c r="Q89" s="61"/>
      <c r="R89" s="97"/>
      <c r="S89" s="61"/>
      <c r="T89" s="94">
        <v>305</v>
      </c>
      <c r="U89" s="61"/>
      <c r="V89" s="61">
        <v>265</v>
      </c>
      <c r="W89" s="61"/>
      <c r="X89" s="61"/>
      <c r="Y89" s="61"/>
      <c r="Z89" s="61"/>
      <c r="AA89" s="61">
        <v>208</v>
      </c>
      <c r="AB89" s="105">
        <f t="shared" si="81"/>
        <v>17</v>
      </c>
      <c r="AC89" s="68" t="str">
        <f t="shared" si="82"/>
        <v>-</v>
      </c>
      <c r="AD89" s="68" t="str">
        <f t="shared" si="83"/>
        <v>-</v>
      </c>
      <c r="AE89" s="68" t="str">
        <f t="shared" si="84"/>
        <v>-</v>
      </c>
      <c r="AF89" s="32">
        <v>82</v>
      </c>
      <c r="AG89" s="32">
        <f t="shared" si="109"/>
        <v>85</v>
      </c>
      <c r="AH89" s="32">
        <f t="shared" si="85"/>
        <v>85</v>
      </c>
      <c r="AI89" s="17">
        <v>85</v>
      </c>
      <c r="AL89" s="10">
        <f t="shared" si="86"/>
        <v>0</v>
      </c>
      <c r="AM89" s="10">
        <f t="shared" si="87"/>
        <v>1</v>
      </c>
      <c r="AN89" s="10">
        <f t="shared" si="88"/>
        <v>1</v>
      </c>
      <c r="AO89" s="10">
        <f t="shared" si="89"/>
        <v>1</v>
      </c>
      <c r="AP89" s="10">
        <f t="shared" si="90"/>
        <v>1</v>
      </c>
      <c r="AQ89" s="10">
        <f t="shared" si="91"/>
        <v>1</v>
      </c>
      <c r="AR89" s="10">
        <f t="shared" si="92"/>
        <v>1</v>
      </c>
      <c r="AS89" s="10">
        <f t="shared" si="93"/>
        <v>1</v>
      </c>
      <c r="AT89" s="10">
        <f t="shared" si="94"/>
        <v>1</v>
      </c>
      <c r="AU89" s="10">
        <f t="shared" si="95"/>
        <v>1</v>
      </c>
      <c r="AV89" s="10">
        <f t="shared" si="96"/>
        <v>1</v>
      </c>
      <c r="AW89" s="10">
        <f t="shared" si="97"/>
        <v>2</v>
      </c>
      <c r="AX89" s="10">
        <f t="shared" si="98"/>
        <v>2</v>
      </c>
      <c r="AY89" s="10">
        <f t="shared" si="99"/>
        <v>2</v>
      </c>
      <c r="AZ89" s="10">
        <f t="shared" si="100"/>
        <v>1</v>
      </c>
      <c r="BA89" s="10">
        <f t="shared" si="101"/>
        <v>1</v>
      </c>
      <c r="BB89" s="10">
        <f t="shared" si="102"/>
        <v>1</v>
      </c>
      <c r="BC89" s="10">
        <f t="shared" si="103"/>
        <v>1</v>
      </c>
      <c r="BD89" s="10">
        <f t="shared" si="104"/>
        <v>2</v>
      </c>
      <c r="BF89" s="10">
        <f t="shared" si="105"/>
        <v>2</v>
      </c>
      <c r="BI89" s="10">
        <f t="shared" si="110"/>
        <v>305</v>
      </c>
      <c r="BJ89" s="10">
        <f t="shared" si="111"/>
        <v>265</v>
      </c>
      <c r="BK89" s="10">
        <f t="shared" si="112"/>
        <v>208</v>
      </c>
      <c r="BL89" s="10" t="str">
        <f t="shared" si="113"/>
        <v/>
      </c>
      <c r="BM89" s="10" t="str">
        <f t="shared" si="114"/>
        <v/>
      </c>
      <c r="BN89" s="10" t="str">
        <f t="shared" si="115"/>
        <v/>
      </c>
      <c r="BO89" s="10" t="str">
        <f t="shared" si="116"/>
        <v/>
      </c>
      <c r="BP89" s="10" t="str">
        <f t="shared" si="117"/>
        <v/>
      </c>
      <c r="BQ89" s="10" t="str">
        <f t="shared" si="118"/>
        <v/>
      </c>
      <c r="BR89" s="10" t="str">
        <f t="shared" si="119"/>
        <v/>
      </c>
      <c r="BS89" s="10" t="str">
        <f t="shared" si="120"/>
        <v/>
      </c>
      <c r="BT89" s="10" t="str">
        <f t="shared" si="121"/>
        <v/>
      </c>
      <c r="BU89" s="10" t="str">
        <f t="shared" si="122"/>
        <v/>
      </c>
      <c r="BV89" s="10" t="str">
        <f t="shared" si="123"/>
        <v/>
      </c>
      <c r="BW89" s="10" t="str">
        <f t="shared" si="124"/>
        <v/>
      </c>
      <c r="BX89" s="10" t="str">
        <f t="shared" si="125"/>
        <v/>
      </c>
      <c r="BY89" s="10" t="str">
        <f t="shared" si="126"/>
        <v>-</v>
      </c>
      <c r="BZ89" s="10" t="str">
        <f t="shared" si="127"/>
        <v>-</v>
      </c>
      <c r="CA89" s="10" t="str">
        <f t="shared" si="128"/>
        <v>-</v>
      </c>
      <c r="CB89" s="31">
        <f t="shared" si="129"/>
        <v>12</v>
      </c>
      <c r="CD89">
        <f t="shared" si="106"/>
        <v>778</v>
      </c>
      <c r="EO89" s="10">
        <v>85</v>
      </c>
      <c r="EQ89" s="10">
        <f t="shared" si="107"/>
        <v>85</v>
      </c>
      <c r="ER89" s="10" t="str">
        <f t="shared" si="108"/>
        <v>(82)</v>
      </c>
    </row>
    <row r="90" spans="1:148" ht="15.75" x14ac:dyDescent="0.25">
      <c r="A90" s="7" t="str">
        <f t="shared" si="77"/>
        <v>86 (86)</v>
      </c>
      <c r="B90" s="8" t="s">
        <v>163</v>
      </c>
      <c r="C90" s="111" t="s">
        <v>191</v>
      </c>
      <c r="D90" s="20">
        <f t="shared" si="78"/>
        <v>764</v>
      </c>
      <c r="E90" s="18"/>
      <c r="F90" s="14">
        <f t="shared" si="79"/>
        <v>6</v>
      </c>
      <c r="G90" s="19">
        <f t="shared" si="80"/>
        <v>63.666666666666664</v>
      </c>
      <c r="H90" s="18"/>
      <c r="I90" s="14"/>
      <c r="J90" s="14"/>
      <c r="K90" s="14">
        <v>129</v>
      </c>
      <c r="L90" s="14">
        <v>131</v>
      </c>
      <c r="M90" s="14"/>
      <c r="N90" s="14"/>
      <c r="O90" s="14"/>
      <c r="P90" s="14"/>
      <c r="Q90" s="14">
        <v>76</v>
      </c>
      <c r="R90" s="50"/>
      <c r="S90" s="29"/>
      <c r="T90" s="51"/>
      <c r="U90" s="14"/>
      <c r="V90" s="64"/>
      <c r="W90" s="64"/>
      <c r="X90" s="14">
        <v>120</v>
      </c>
      <c r="Y90" s="14"/>
      <c r="Z90" s="14">
        <v>173</v>
      </c>
      <c r="AA90" s="14">
        <v>135</v>
      </c>
      <c r="AB90" s="24">
        <f t="shared" si="81"/>
        <v>17</v>
      </c>
      <c r="AC90" s="68" t="str">
        <f t="shared" si="82"/>
        <v>-</v>
      </c>
      <c r="AD90" s="68" t="str">
        <f t="shared" si="83"/>
        <v>-</v>
      </c>
      <c r="AE90" s="68" t="str">
        <f t="shared" si="84"/>
        <v>-</v>
      </c>
      <c r="AF90" s="32">
        <v>86</v>
      </c>
      <c r="AG90" s="32">
        <f t="shared" si="109"/>
        <v>86</v>
      </c>
      <c r="AH90" s="32">
        <f t="shared" si="85"/>
        <v>86</v>
      </c>
      <c r="AI90" s="17">
        <v>86</v>
      </c>
      <c r="AL90" s="10">
        <f t="shared" si="86"/>
        <v>0</v>
      </c>
      <c r="AM90" s="10">
        <f t="shared" si="87"/>
        <v>1</v>
      </c>
      <c r="AN90" s="10">
        <f t="shared" si="88"/>
        <v>2</v>
      </c>
      <c r="AO90" s="10">
        <f t="shared" si="89"/>
        <v>3</v>
      </c>
      <c r="AP90" s="10">
        <f t="shared" si="90"/>
        <v>2</v>
      </c>
      <c r="AQ90" s="10">
        <f t="shared" si="91"/>
        <v>1</v>
      </c>
      <c r="AR90" s="10">
        <f t="shared" si="92"/>
        <v>1</v>
      </c>
      <c r="AS90" s="10">
        <f t="shared" si="93"/>
        <v>1</v>
      </c>
      <c r="AT90" s="10">
        <f t="shared" si="94"/>
        <v>2</v>
      </c>
      <c r="AU90" s="10">
        <f t="shared" si="95"/>
        <v>2</v>
      </c>
      <c r="AV90" s="10">
        <f t="shared" si="96"/>
        <v>1</v>
      </c>
      <c r="AW90" s="10">
        <f t="shared" si="97"/>
        <v>1</v>
      </c>
      <c r="AX90" s="10">
        <f t="shared" si="98"/>
        <v>1</v>
      </c>
      <c r="AY90" s="10">
        <f t="shared" si="99"/>
        <v>1</v>
      </c>
      <c r="AZ90" s="10">
        <f t="shared" si="100"/>
        <v>0</v>
      </c>
      <c r="BA90" s="10">
        <f t="shared" si="101"/>
        <v>2</v>
      </c>
      <c r="BB90" s="10">
        <f t="shared" si="102"/>
        <v>2</v>
      </c>
      <c r="BC90" s="10">
        <f t="shared" si="103"/>
        <v>2</v>
      </c>
      <c r="BD90" s="10">
        <f t="shared" si="104"/>
        <v>3</v>
      </c>
      <c r="BF90" s="10">
        <f t="shared" si="105"/>
        <v>2</v>
      </c>
      <c r="BI90" s="10">
        <f t="shared" si="110"/>
        <v>173</v>
      </c>
      <c r="BJ90" s="10">
        <f t="shared" si="111"/>
        <v>135</v>
      </c>
      <c r="BK90" s="10">
        <f t="shared" si="112"/>
        <v>131</v>
      </c>
      <c r="BL90" s="10">
        <f t="shared" si="113"/>
        <v>129</v>
      </c>
      <c r="BM90" s="10">
        <f t="shared" si="114"/>
        <v>120</v>
      </c>
      <c r="BN90" s="10">
        <f t="shared" si="115"/>
        <v>76</v>
      </c>
      <c r="BO90" s="10" t="str">
        <f t="shared" si="116"/>
        <v/>
      </c>
      <c r="BP90" s="10" t="str">
        <f t="shared" si="117"/>
        <v/>
      </c>
      <c r="BQ90" s="10" t="str">
        <f t="shared" si="118"/>
        <v/>
      </c>
      <c r="BR90" s="10" t="str">
        <f t="shared" si="119"/>
        <v/>
      </c>
      <c r="BS90" s="10" t="str">
        <f t="shared" si="120"/>
        <v/>
      </c>
      <c r="BT90" s="10" t="str">
        <f t="shared" si="121"/>
        <v/>
      </c>
      <c r="BU90" s="10" t="str">
        <f t="shared" si="122"/>
        <v/>
      </c>
      <c r="BV90" s="10" t="str">
        <f t="shared" si="123"/>
        <v/>
      </c>
      <c r="BW90" s="10" t="str">
        <f t="shared" si="124"/>
        <v/>
      </c>
      <c r="BX90" s="10" t="str">
        <f t="shared" si="125"/>
        <v/>
      </c>
      <c r="BY90" s="10" t="str">
        <f t="shared" si="126"/>
        <v>-</v>
      </c>
      <c r="BZ90" s="10" t="str">
        <f t="shared" si="127"/>
        <v>-</v>
      </c>
      <c r="CA90" s="10" t="str">
        <f t="shared" si="128"/>
        <v>-</v>
      </c>
      <c r="CB90" s="31">
        <f t="shared" si="129"/>
        <v>9</v>
      </c>
      <c r="CD90">
        <f t="shared" si="106"/>
        <v>764</v>
      </c>
      <c r="EO90" s="10">
        <v>86</v>
      </c>
      <c r="EQ90" s="10">
        <f t="shared" si="107"/>
        <v>86</v>
      </c>
      <c r="ER90" s="10" t="str">
        <f t="shared" si="108"/>
        <v>(86)</v>
      </c>
    </row>
    <row r="91" spans="1:148" ht="15.75" x14ac:dyDescent="0.25">
      <c r="A91" s="7" t="str">
        <f t="shared" si="77"/>
        <v>87 (85)</v>
      </c>
      <c r="B91" s="8" t="s">
        <v>181</v>
      </c>
      <c r="C91" s="62" t="s">
        <v>54</v>
      </c>
      <c r="D91" s="20">
        <f t="shared" si="78"/>
        <v>763</v>
      </c>
      <c r="E91" s="18"/>
      <c r="F91" s="14">
        <f t="shared" si="79"/>
        <v>5</v>
      </c>
      <c r="G91" s="19">
        <f t="shared" si="80"/>
        <v>76.3</v>
      </c>
      <c r="H91" s="18"/>
      <c r="I91" s="61"/>
      <c r="J91" s="61">
        <v>109</v>
      </c>
      <c r="K91" s="61"/>
      <c r="L91" s="61"/>
      <c r="M91" s="61"/>
      <c r="N91" s="61">
        <v>194</v>
      </c>
      <c r="O91" s="61"/>
      <c r="P91" s="61"/>
      <c r="Q91" s="61">
        <v>99</v>
      </c>
      <c r="R91" s="97">
        <v>140</v>
      </c>
      <c r="S91" s="61"/>
      <c r="T91" s="94"/>
      <c r="U91" s="61"/>
      <c r="V91" s="61"/>
      <c r="W91" s="61"/>
      <c r="X91" s="61"/>
      <c r="Y91" s="61">
        <v>221</v>
      </c>
      <c r="Z91" s="61"/>
      <c r="AA91" s="61"/>
      <c r="AB91" s="105">
        <f t="shared" si="81"/>
        <v>17</v>
      </c>
      <c r="AC91" s="68" t="str">
        <f t="shared" si="82"/>
        <v>-</v>
      </c>
      <c r="AD91" s="68" t="str">
        <f t="shared" si="83"/>
        <v>-</v>
      </c>
      <c r="AE91" s="68" t="str">
        <f t="shared" si="84"/>
        <v>-</v>
      </c>
      <c r="AF91" s="32">
        <v>85</v>
      </c>
      <c r="AG91" s="32">
        <f t="shared" si="109"/>
        <v>87</v>
      </c>
      <c r="AH91" s="32">
        <f t="shared" si="85"/>
        <v>87</v>
      </c>
      <c r="AI91" s="17">
        <v>87</v>
      </c>
      <c r="AL91" s="10">
        <f t="shared" si="86"/>
        <v>0</v>
      </c>
      <c r="AM91" s="10">
        <f t="shared" si="87"/>
        <v>2</v>
      </c>
      <c r="AN91" s="10">
        <f t="shared" si="88"/>
        <v>2</v>
      </c>
      <c r="AO91" s="10">
        <f t="shared" si="89"/>
        <v>1</v>
      </c>
      <c r="AP91" s="10">
        <f t="shared" si="90"/>
        <v>1</v>
      </c>
      <c r="AQ91" s="10">
        <f t="shared" si="91"/>
        <v>2</v>
      </c>
      <c r="AR91" s="10">
        <f t="shared" si="92"/>
        <v>2</v>
      </c>
      <c r="AS91" s="10">
        <f t="shared" si="93"/>
        <v>1</v>
      </c>
      <c r="AT91" s="10">
        <f t="shared" si="94"/>
        <v>2</v>
      </c>
      <c r="AU91" s="10">
        <f t="shared" si="95"/>
        <v>3</v>
      </c>
      <c r="AV91" s="10">
        <f t="shared" si="96"/>
        <v>2</v>
      </c>
      <c r="AW91" s="10">
        <f t="shared" si="97"/>
        <v>1</v>
      </c>
      <c r="AX91" s="10">
        <f t="shared" si="98"/>
        <v>1</v>
      </c>
      <c r="AY91" s="10">
        <f t="shared" si="99"/>
        <v>1</v>
      </c>
      <c r="AZ91" s="10">
        <f t="shared" si="100"/>
        <v>0</v>
      </c>
      <c r="BA91" s="10">
        <f t="shared" si="101"/>
        <v>1</v>
      </c>
      <c r="BB91" s="10">
        <f t="shared" si="102"/>
        <v>2</v>
      </c>
      <c r="BC91" s="10">
        <f t="shared" si="103"/>
        <v>2</v>
      </c>
      <c r="BD91" s="10">
        <f t="shared" si="104"/>
        <v>1</v>
      </c>
      <c r="BF91" s="10">
        <f t="shared" si="105"/>
        <v>2</v>
      </c>
      <c r="BI91" s="10">
        <f t="shared" si="110"/>
        <v>221</v>
      </c>
      <c r="BJ91" s="10">
        <f t="shared" si="111"/>
        <v>194</v>
      </c>
      <c r="BK91" s="10">
        <f t="shared" si="112"/>
        <v>140</v>
      </c>
      <c r="BL91" s="10">
        <f t="shared" si="113"/>
        <v>109</v>
      </c>
      <c r="BM91" s="10">
        <f t="shared" si="114"/>
        <v>99</v>
      </c>
      <c r="BN91" s="10" t="str">
        <f t="shared" si="115"/>
        <v/>
      </c>
      <c r="BO91" s="10" t="str">
        <f t="shared" si="116"/>
        <v/>
      </c>
      <c r="BP91" s="10" t="str">
        <f t="shared" si="117"/>
        <v/>
      </c>
      <c r="BQ91" s="10" t="str">
        <f t="shared" si="118"/>
        <v/>
      </c>
      <c r="BR91" s="10" t="str">
        <f t="shared" si="119"/>
        <v/>
      </c>
      <c r="BS91" s="10" t="str">
        <f t="shared" si="120"/>
        <v/>
      </c>
      <c r="BT91" s="10" t="str">
        <f t="shared" si="121"/>
        <v/>
      </c>
      <c r="BU91" s="10" t="str">
        <f t="shared" si="122"/>
        <v/>
      </c>
      <c r="BV91" s="10" t="str">
        <f t="shared" si="123"/>
        <v/>
      </c>
      <c r="BW91" s="10" t="str">
        <f t="shared" si="124"/>
        <v/>
      </c>
      <c r="BX91" s="10" t="str">
        <f t="shared" si="125"/>
        <v/>
      </c>
      <c r="BY91" s="10" t="str">
        <f t="shared" si="126"/>
        <v>-</v>
      </c>
      <c r="BZ91" s="10" t="str">
        <f t="shared" si="127"/>
        <v>-</v>
      </c>
      <c r="CA91" s="10" t="str">
        <f t="shared" si="128"/>
        <v>-</v>
      </c>
      <c r="CB91" s="31">
        <f t="shared" si="129"/>
        <v>10</v>
      </c>
      <c r="CD91">
        <f t="shared" si="106"/>
        <v>763</v>
      </c>
      <c r="EO91" s="10">
        <v>87</v>
      </c>
      <c r="EQ91" s="10">
        <f t="shared" si="107"/>
        <v>87</v>
      </c>
      <c r="ER91" s="10" t="str">
        <f t="shared" si="108"/>
        <v>(85)</v>
      </c>
    </row>
    <row r="92" spans="1:148" ht="15.75" x14ac:dyDescent="0.25">
      <c r="A92" s="7" t="str">
        <f t="shared" si="77"/>
        <v>88 (88)</v>
      </c>
      <c r="B92" s="8" t="s">
        <v>82</v>
      </c>
      <c r="C92" s="9" t="s">
        <v>88</v>
      </c>
      <c r="D92" s="20">
        <f t="shared" si="78"/>
        <v>715</v>
      </c>
      <c r="E92" s="18"/>
      <c r="F92" s="14">
        <f t="shared" si="79"/>
        <v>5</v>
      </c>
      <c r="G92" s="19">
        <f t="shared" si="80"/>
        <v>71.5</v>
      </c>
      <c r="H92" s="18"/>
      <c r="I92" s="14"/>
      <c r="J92" s="14">
        <v>128</v>
      </c>
      <c r="K92" s="14">
        <v>77</v>
      </c>
      <c r="L92" s="14">
        <v>167</v>
      </c>
      <c r="M92" s="14"/>
      <c r="N92" s="14"/>
      <c r="O92" s="14"/>
      <c r="P92" s="14"/>
      <c r="Q92" s="14"/>
      <c r="R92" s="50">
        <v>178</v>
      </c>
      <c r="S92" s="29"/>
      <c r="T92" s="51"/>
      <c r="U92" s="14"/>
      <c r="V92" s="64"/>
      <c r="W92" s="64"/>
      <c r="X92" s="14"/>
      <c r="Y92" s="14">
        <v>165</v>
      </c>
      <c r="Z92" s="14"/>
      <c r="AA92" s="14"/>
      <c r="AB92" s="24">
        <f t="shared" si="81"/>
        <v>17</v>
      </c>
      <c r="AC92" s="68" t="str">
        <f t="shared" si="82"/>
        <v>-</v>
      </c>
      <c r="AD92" s="68" t="str">
        <f t="shared" si="83"/>
        <v>-</v>
      </c>
      <c r="AE92" s="68" t="str">
        <f t="shared" si="84"/>
        <v>-</v>
      </c>
      <c r="AF92" s="32">
        <v>88</v>
      </c>
      <c r="AG92" s="32">
        <f t="shared" si="109"/>
        <v>88</v>
      </c>
      <c r="AH92" s="32">
        <f t="shared" si="85"/>
        <v>88</v>
      </c>
      <c r="AI92" s="17">
        <v>88</v>
      </c>
      <c r="AL92" s="10">
        <f t="shared" si="86"/>
        <v>0</v>
      </c>
      <c r="AM92" s="10">
        <f t="shared" si="87"/>
        <v>2</v>
      </c>
      <c r="AN92" s="10">
        <f t="shared" si="88"/>
        <v>3</v>
      </c>
      <c r="AO92" s="10">
        <f t="shared" si="89"/>
        <v>3</v>
      </c>
      <c r="AP92" s="10">
        <f t="shared" si="90"/>
        <v>2</v>
      </c>
      <c r="AQ92" s="10">
        <f t="shared" si="91"/>
        <v>1</v>
      </c>
      <c r="AR92" s="10">
        <f t="shared" si="92"/>
        <v>1</v>
      </c>
      <c r="AS92" s="10">
        <f t="shared" si="93"/>
        <v>1</v>
      </c>
      <c r="AT92" s="10">
        <f t="shared" si="94"/>
        <v>1</v>
      </c>
      <c r="AU92" s="10">
        <f t="shared" si="95"/>
        <v>2</v>
      </c>
      <c r="AV92" s="10">
        <f t="shared" si="96"/>
        <v>2</v>
      </c>
      <c r="AW92" s="10">
        <f t="shared" si="97"/>
        <v>1</v>
      </c>
      <c r="AX92" s="10">
        <f t="shared" si="98"/>
        <v>1</v>
      </c>
      <c r="AY92" s="10">
        <f t="shared" si="99"/>
        <v>1</v>
      </c>
      <c r="AZ92" s="10">
        <f t="shared" si="100"/>
        <v>0</v>
      </c>
      <c r="BA92" s="10">
        <f t="shared" si="101"/>
        <v>1</v>
      </c>
      <c r="BB92" s="10">
        <f t="shared" si="102"/>
        <v>2</v>
      </c>
      <c r="BC92" s="10">
        <f t="shared" si="103"/>
        <v>2</v>
      </c>
      <c r="BD92" s="10">
        <f t="shared" si="104"/>
        <v>1</v>
      </c>
      <c r="BF92" s="10">
        <f t="shared" si="105"/>
        <v>2</v>
      </c>
      <c r="BI92" s="10">
        <f t="shared" si="110"/>
        <v>178</v>
      </c>
      <c r="BJ92" s="10">
        <f t="shared" si="111"/>
        <v>167</v>
      </c>
      <c r="BK92" s="10">
        <f t="shared" si="112"/>
        <v>165</v>
      </c>
      <c r="BL92" s="10">
        <f t="shared" si="113"/>
        <v>128</v>
      </c>
      <c r="BM92" s="10">
        <f t="shared" si="114"/>
        <v>77</v>
      </c>
      <c r="BN92" s="10" t="str">
        <f t="shared" si="115"/>
        <v/>
      </c>
      <c r="BO92" s="10" t="str">
        <f t="shared" si="116"/>
        <v/>
      </c>
      <c r="BP92" s="10" t="str">
        <f t="shared" si="117"/>
        <v/>
      </c>
      <c r="BQ92" s="10" t="str">
        <f t="shared" si="118"/>
        <v/>
      </c>
      <c r="BR92" s="10" t="str">
        <f t="shared" si="119"/>
        <v/>
      </c>
      <c r="BS92" s="10" t="str">
        <f t="shared" si="120"/>
        <v/>
      </c>
      <c r="BT92" s="10" t="str">
        <f t="shared" si="121"/>
        <v/>
      </c>
      <c r="BU92" s="10" t="str">
        <f t="shared" si="122"/>
        <v/>
      </c>
      <c r="BV92" s="10" t="str">
        <f t="shared" si="123"/>
        <v/>
      </c>
      <c r="BW92" s="10" t="str">
        <f t="shared" si="124"/>
        <v/>
      </c>
      <c r="BX92" s="10" t="str">
        <f t="shared" si="125"/>
        <v/>
      </c>
      <c r="BY92" s="10" t="str">
        <f t="shared" si="126"/>
        <v>-</v>
      </c>
      <c r="BZ92" s="10" t="str">
        <f t="shared" si="127"/>
        <v>-</v>
      </c>
      <c r="CA92" s="10" t="str">
        <f t="shared" si="128"/>
        <v>-</v>
      </c>
      <c r="CB92" s="31">
        <f t="shared" si="129"/>
        <v>10</v>
      </c>
      <c r="CD92">
        <f t="shared" si="106"/>
        <v>715</v>
      </c>
      <c r="EO92" s="10">
        <v>88</v>
      </c>
      <c r="EQ92" s="10">
        <f t="shared" si="107"/>
        <v>88</v>
      </c>
      <c r="ER92" s="10" t="str">
        <f t="shared" si="108"/>
        <v>(88)</v>
      </c>
    </row>
    <row r="93" spans="1:148" ht="15.75" x14ac:dyDescent="0.25">
      <c r="A93" s="7" t="str">
        <f t="shared" si="77"/>
        <v>89 (90)</v>
      </c>
      <c r="B93" s="8" t="s">
        <v>189</v>
      </c>
      <c r="C93" s="9" t="s">
        <v>65</v>
      </c>
      <c r="D93" s="20">
        <f t="shared" si="78"/>
        <v>698</v>
      </c>
      <c r="E93" s="18"/>
      <c r="F93" s="14">
        <f t="shared" si="79"/>
        <v>3</v>
      </c>
      <c r="G93" s="19">
        <f t="shared" si="80"/>
        <v>116.33333333333333</v>
      </c>
      <c r="H93" s="18"/>
      <c r="I93" s="14"/>
      <c r="J93" s="14"/>
      <c r="K93" s="14"/>
      <c r="L93" s="14"/>
      <c r="M93" s="14">
        <v>238</v>
      </c>
      <c r="N93" s="14"/>
      <c r="O93" s="14"/>
      <c r="P93" s="14"/>
      <c r="Q93" s="14"/>
      <c r="R93" s="50"/>
      <c r="S93" s="29"/>
      <c r="T93" s="51">
        <v>244</v>
      </c>
      <c r="U93" s="14"/>
      <c r="V93" s="64"/>
      <c r="W93" s="64"/>
      <c r="X93" s="14">
        <v>216</v>
      </c>
      <c r="Y93" s="14"/>
      <c r="Z93" s="14"/>
      <c r="AA93" s="14"/>
      <c r="AB93" s="24">
        <f t="shared" si="81"/>
        <v>17</v>
      </c>
      <c r="AC93" s="68" t="str">
        <f t="shared" si="82"/>
        <v>-</v>
      </c>
      <c r="AD93" s="68" t="str">
        <f t="shared" si="83"/>
        <v>-</v>
      </c>
      <c r="AE93" s="68" t="str">
        <f t="shared" si="84"/>
        <v>-</v>
      </c>
      <c r="AF93" s="32">
        <v>90</v>
      </c>
      <c r="AG93" s="32">
        <f t="shared" si="109"/>
        <v>89</v>
      </c>
      <c r="AH93" s="32">
        <f t="shared" si="85"/>
        <v>89</v>
      </c>
      <c r="AI93" s="17">
        <v>89</v>
      </c>
      <c r="AL93" s="10">
        <f t="shared" si="86"/>
        <v>0</v>
      </c>
      <c r="AM93" s="10">
        <f t="shared" si="87"/>
        <v>1</v>
      </c>
      <c r="AN93" s="10">
        <f t="shared" si="88"/>
        <v>1</v>
      </c>
      <c r="AO93" s="10">
        <f t="shared" si="89"/>
        <v>1</v>
      </c>
      <c r="AP93" s="10">
        <f t="shared" si="90"/>
        <v>2</v>
      </c>
      <c r="AQ93" s="10">
        <f t="shared" si="91"/>
        <v>2</v>
      </c>
      <c r="AR93" s="10">
        <f t="shared" si="92"/>
        <v>1</v>
      </c>
      <c r="AS93" s="10">
        <f t="shared" si="93"/>
        <v>1</v>
      </c>
      <c r="AT93" s="10">
        <f t="shared" si="94"/>
        <v>1</v>
      </c>
      <c r="AU93" s="10">
        <f t="shared" si="95"/>
        <v>1</v>
      </c>
      <c r="AV93" s="10">
        <f t="shared" si="96"/>
        <v>1</v>
      </c>
      <c r="AW93" s="10">
        <f t="shared" si="97"/>
        <v>2</v>
      </c>
      <c r="AX93" s="10">
        <f t="shared" si="98"/>
        <v>2</v>
      </c>
      <c r="AY93" s="10">
        <f t="shared" si="99"/>
        <v>1</v>
      </c>
      <c r="AZ93" s="10">
        <f t="shared" si="100"/>
        <v>0</v>
      </c>
      <c r="BA93" s="10">
        <f t="shared" si="101"/>
        <v>2</v>
      </c>
      <c r="BB93" s="10">
        <f t="shared" si="102"/>
        <v>2</v>
      </c>
      <c r="BC93" s="10">
        <f t="shared" si="103"/>
        <v>1</v>
      </c>
      <c r="BD93" s="10">
        <f t="shared" si="104"/>
        <v>1</v>
      </c>
      <c r="BF93" s="10">
        <f t="shared" si="105"/>
        <v>2</v>
      </c>
      <c r="BI93" s="10">
        <f t="shared" ref="BI93:BI124" si="130">IF($F93&gt;0,LARGE($I93:$AA93,1),"")</f>
        <v>244</v>
      </c>
      <c r="BJ93" s="10">
        <f t="shared" ref="BJ93:BJ124" si="131">IF($F93&gt;1,LARGE($I93:$AA93,2),"")</f>
        <v>238</v>
      </c>
      <c r="BK93" s="10">
        <f t="shared" ref="BK93:BK124" si="132">IF($F93&gt;2,LARGE($I93:$AA93,3),"")</f>
        <v>216</v>
      </c>
      <c r="BL93" s="10" t="str">
        <f t="shared" ref="BL93:BL124" si="133">IF($F93&gt;3,LARGE($I93:$AA93,4),"")</f>
        <v/>
      </c>
      <c r="BM93" s="10" t="str">
        <f t="shared" ref="BM93:BM124" si="134">IF($F93&gt;4,LARGE($I93:$AA93,5),"")</f>
        <v/>
      </c>
      <c r="BN93" s="10" t="str">
        <f t="shared" ref="BN93:BN124" si="135">IF($F93&gt;5,LARGE($I93:$AA93,6),"")</f>
        <v/>
      </c>
      <c r="BO93" s="10" t="str">
        <f t="shared" ref="BO93:BO124" si="136">IF($F93&gt;6,LARGE($I93:$AA93,7),"")</f>
        <v/>
      </c>
      <c r="BP93" s="10" t="str">
        <f t="shared" ref="BP93:BP124" si="137">IF($F93&gt;7,LARGE($I93:$AA93,8),"")</f>
        <v/>
      </c>
      <c r="BQ93" s="10" t="str">
        <f t="shared" ref="BQ93:BQ124" si="138">IF($F93&gt;8,LARGE($I93:$AA93,9),"")</f>
        <v/>
      </c>
      <c r="BR93" s="10" t="str">
        <f t="shared" ref="BR93:BR124" si="139">IF($F93&gt;9,LARGE($I93:$AA93,10),"")</f>
        <v/>
      </c>
      <c r="BS93" s="10" t="str">
        <f t="shared" ref="BS93:BS124" si="140">IF($F93&gt;10,LARGE($I93:$AA93,11),"")</f>
        <v/>
      </c>
      <c r="BT93" s="10" t="str">
        <f t="shared" ref="BT93:BT124" si="141">IF($F93&gt;11,LARGE($I93:$AA93,12),"")</f>
        <v/>
      </c>
      <c r="BU93" s="10" t="str">
        <f t="shared" ref="BU93:BU124" si="142">IF($F93&gt;12,LARGE($I93:$AA93,13),"")</f>
        <v/>
      </c>
      <c r="BV93" s="10" t="str">
        <f t="shared" ref="BV93:BV124" si="143">IF($F93&gt;13,LARGE($I93:$AA93,14),"")</f>
        <v/>
      </c>
      <c r="BW93" s="10" t="str">
        <f t="shared" ref="BW93:BW124" si="144">IF($F93&gt;14,LARGE($I93:$AA93,15),"")</f>
        <v/>
      </c>
      <c r="BX93" s="10" t="str">
        <f t="shared" si="125"/>
        <v/>
      </c>
      <c r="BY93" s="10" t="str">
        <f t="shared" si="126"/>
        <v>-</v>
      </c>
      <c r="BZ93" s="10" t="str">
        <f t="shared" si="127"/>
        <v>-</v>
      </c>
      <c r="CA93" s="10" t="str">
        <f t="shared" si="128"/>
        <v>-</v>
      </c>
      <c r="CB93" s="31">
        <f t="shared" si="129"/>
        <v>12</v>
      </c>
      <c r="CD93">
        <f t="shared" si="106"/>
        <v>698</v>
      </c>
      <c r="EO93" s="10">
        <v>90</v>
      </c>
      <c r="EQ93" s="10">
        <f t="shared" si="107"/>
        <v>89</v>
      </c>
      <c r="ER93" s="10" t="str">
        <f t="shared" si="108"/>
        <v>(90)</v>
      </c>
    </row>
    <row r="94" spans="1:148" ht="15.75" x14ac:dyDescent="0.25">
      <c r="A94" s="7" t="str">
        <f t="shared" si="77"/>
        <v>90 (87)</v>
      </c>
      <c r="B94" s="8" t="s">
        <v>197</v>
      </c>
      <c r="C94" s="9" t="s">
        <v>65</v>
      </c>
      <c r="D94" s="20">
        <f t="shared" si="78"/>
        <v>695</v>
      </c>
      <c r="E94" s="18"/>
      <c r="F94" s="14">
        <f t="shared" si="79"/>
        <v>4</v>
      </c>
      <c r="G94" s="19">
        <f t="shared" si="80"/>
        <v>86.875</v>
      </c>
      <c r="H94" s="18"/>
      <c r="I94" s="14"/>
      <c r="J94" s="14">
        <v>139</v>
      </c>
      <c r="K94" s="14">
        <v>128</v>
      </c>
      <c r="L94" s="14"/>
      <c r="M94" s="14"/>
      <c r="N94" s="14"/>
      <c r="O94" s="14"/>
      <c r="P94" s="14"/>
      <c r="Q94" s="14"/>
      <c r="R94" s="50"/>
      <c r="S94" s="29"/>
      <c r="T94" s="51">
        <v>228</v>
      </c>
      <c r="U94" s="14"/>
      <c r="V94" s="14"/>
      <c r="W94" s="64"/>
      <c r="X94" s="14"/>
      <c r="Y94" s="14"/>
      <c r="Z94" s="14"/>
      <c r="AA94" s="14">
        <v>200</v>
      </c>
      <c r="AB94" s="24">
        <f t="shared" si="81"/>
        <v>17</v>
      </c>
      <c r="AC94" s="68" t="str">
        <f t="shared" si="82"/>
        <v>-</v>
      </c>
      <c r="AD94" s="68" t="str">
        <f t="shared" si="83"/>
        <v>-</v>
      </c>
      <c r="AE94" s="68" t="str">
        <f t="shared" si="84"/>
        <v>-</v>
      </c>
      <c r="AF94" s="32">
        <v>87</v>
      </c>
      <c r="AG94" s="32">
        <f t="shared" si="109"/>
        <v>90</v>
      </c>
      <c r="AH94" s="32">
        <f t="shared" si="85"/>
        <v>90</v>
      </c>
      <c r="AI94" s="17">
        <v>90</v>
      </c>
      <c r="AL94" s="10">
        <f t="shared" si="86"/>
        <v>0</v>
      </c>
      <c r="AM94" s="10">
        <f t="shared" si="87"/>
        <v>2</v>
      </c>
      <c r="AN94" s="10">
        <f t="shared" si="88"/>
        <v>3</v>
      </c>
      <c r="AO94" s="10">
        <f t="shared" si="89"/>
        <v>2</v>
      </c>
      <c r="AP94" s="10">
        <f t="shared" si="90"/>
        <v>1</v>
      </c>
      <c r="AQ94" s="10">
        <f t="shared" si="91"/>
        <v>1</v>
      </c>
      <c r="AR94" s="10">
        <f t="shared" si="92"/>
        <v>1</v>
      </c>
      <c r="AS94" s="10">
        <f t="shared" si="93"/>
        <v>1</v>
      </c>
      <c r="AT94" s="10">
        <f t="shared" si="94"/>
        <v>1</v>
      </c>
      <c r="AU94" s="10">
        <f t="shared" si="95"/>
        <v>1</v>
      </c>
      <c r="AV94" s="10">
        <f t="shared" si="96"/>
        <v>1</v>
      </c>
      <c r="AW94" s="10">
        <f t="shared" si="97"/>
        <v>2</v>
      </c>
      <c r="AX94" s="10">
        <f t="shared" si="98"/>
        <v>2</v>
      </c>
      <c r="AY94" s="10">
        <f t="shared" si="99"/>
        <v>1</v>
      </c>
      <c r="AZ94" s="10">
        <f t="shared" si="100"/>
        <v>0</v>
      </c>
      <c r="BA94" s="10">
        <f t="shared" si="101"/>
        <v>1</v>
      </c>
      <c r="BB94" s="10">
        <f t="shared" si="102"/>
        <v>1</v>
      </c>
      <c r="BC94" s="10">
        <f t="shared" si="103"/>
        <v>1</v>
      </c>
      <c r="BD94" s="10">
        <f t="shared" si="104"/>
        <v>2</v>
      </c>
      <c r="BF94" s="10">
        <f t="shared" si="105"/>
        <v>2</v>
      </c>
      <c r="BI94" s="10">
        <f t="shared" si="130"/>
        <v>228</v>
      </c>
      <c r="BJ94" s="10">
        <f t="shared" si="131"/>
        <v>200</v>
      </c>
      <c r="BK94" s="10">
        <f t="shared" si="132"/>
        <v>139</v>
      </c>
      <c r="BL94" s="10">
        <f t="shared" si="133"/>
        <v>128</v>
      </c>
      <c r="BM94" s="10" t="str">
        <f t="shared" si="134"/>
        <v/>
      </c>
      <c r="BN94" s="10" t="str">
        <f t="shared" si="135"/>
        <v/>
      </c>
      <c r="BO94" s="10" t="str">
        <f t="shared" si="136"/>
        <v/>
      </c>
      <c r="BP94" s="10" t="str">
        <f t="shared" si="137"/>
        <v/>
      </c>
      <c r="BQ94" s="10" t="str">
        <f t="shared" si="138"/>
        <v/>
      </c>
      <c r="BR94" s="10" t="str">
        <f t="shared" si="139"/>
        <v/>
      </c>
      <c r="BS94" s="10" t="str">
        <f t="shared" si="140"/>
        <v/>
      </c>
      <c r="BT94" s="10" t="str">
        <f t="shared" si="141"/>
        <v/>
      </c>
      <c r="BU94" s="10" t="str">
        <f t="shared" si="142"/>
        <v/>
      </c>
      <c r="BV94" s="10" t="str">
        <f t="shared" si="143"/>
        <v/>
      </c>
      <c r="BW94" s="10" t="str">
        <f t="shared" si="144"/>
        <v/>
      </c>
      <c r="BX94" s="10" t="str">
        <f t="shared" si="125"/>
        <v/>
      </c>
      <c r="BY94" s="10" t="str">
        <f t="shared" si="126"/>
        <v>-</v>
      </c>
      <c r="BZ94" s="10" t="str">
        <f t="shared" si="127"/>
        <v>-</v>
      </c>
      <c r="CA94" s="10" t="str">
        <f t="shared" si="128"/>
        <v>-</v>
      </c>
      <c r="CB94" s="31">
        <f t="shared" si="129"/>
        <v>11</v>
      </c>
      <c r="CD94">
        <f t="shared" si="106"/>
        <v>695</v>
      </c>
      <c r="EO94" s="10">
        <v>91</v>
      </c>
      <c r="EQ94" s="10">
        <f t="shared" si="107"/>
        <v>90</v>
      </c>
      <c r="ER94" s="10" t="str">
        <f t="shared" si="108"/>
        <v>(87)</v>
      </c>
    </row>
    <row r="95" spans="1:148" ht="15.75" x14ac:dyDescent="0.25">
      <c r="A95" s="7" t="str">
        <f t="shared" si="77"/>
        <v>91 (79)</v>
      </c>
      <c r="B95" s="8" t="s">
        <v>159</v>
      </c>
      <c r="C95" s="62" t="s">
        <v>49</v>
      </c>
      <c r="D95" s="20">
        <f t="shared" si="78"/>
        <v>693</v>
      </c>
      <c r="E95" s="18"/>
      <c r="F95" s="14">
        <f t="shared" si="79"/>
        <v>4</v>
      </c>
      <c r="G95" s="19">
        <f t="shared" si="80"/>
        <v>86.625</v>
      </c>
      <c r="H95" s="18"/>
      <c r="I95" s="61"/>
      <c r="J95" s="61"/>
      <c r="K95" s="61"/>
      <c r="L95" s="61"/>
      <c r="M95" s="61"/>
      <c r="N95" s="61">
        <v>185</v>
      </c>
      <c r="O95" s="61"/>
      <c r="P95" s="61"/>
      <c r="Q95" s="61"/>
      <c r="R95" s="97"/>
      <c r="S95" s="61">
        <v>196</v>
      </c>
      <c r="T95" s="94">
        <v>161</v>
      </c>
      <c r="U95" s="61">
        <v>151</v>
      </c>
      <c r="V95" s="61"/>
      <c r="W95" s="61"/>
      <c r="X95" s="61"/>
      <c r="Y95" s="61"/>
      <c r="Z95" s="61"/>
      <c r="AA95" s="61"/>
      <c r="AB95" s="105">
        <f t="shared" si="81"/>
        <v>17</v>
      </c>
      <c r="AC95" s="68" t="str">
        <f t="shared" si="82"/>
        <v>-</v>
      </c>
      <c r="AD95" s="68" t="str">
        <f t="shared" si="83"/>
        <v>-</v>
      </c>
      <c r="AE95" s="68" t="str">
        <f t="shared" si="84"/>
        <v>-</v>
      </c>
      <c r="AF95" s="32">
        <v>79</v>
      </c>
      <c r="AG95" s="32">
        <f t="shared" si="109"/>
        <v>91</v>
      </c>
      <c r="AH95" s="32">
        <f t="shared" si="85"/>
        <v>91</v>
      </c>
      <c r="AI95" s="17">
        <v>91</v>
      </c>
      <c r="AL95" s="10">
        <f t="shared" si="86"/>
        <v>0</v>
      </c>
      <c r="AM95" s="10">
        <f t="shared" si="87"/>
        <v>1</v>
      </c>
      <c r="AN95" s="10">
        <f t="shared" si="88"/>
        <v>1</v>
      </c>
      <c r="AO95" s="10">
        <f t="shared" si="89"/>
        <v>1</v>
      </c>
      <c r="AP95" s="10">
        <f t="shared" si="90"/>
        <v>1</v>
      </c>
      <c r="AQ95" s="10">
        <f t="shared" si="91"/>
        <v>2</v>
      </c>
      <c r="AR95" s="10">
        <f t="shared" si="92"/>
        <v>2</v>
      </c>
      <c r="AS95" s="10">
        <f t="shared" si="93"/>
        <v>1</v>
      </c>
      <c r="AT95" s="10">
        <f t="shared" si="94"/>
        <v>1</v>
      </c>
      <c r="AU95" s="10">
        <f t="shared" si="95"/>
        <v>1</v>
      </c>
      <c r="AV95" s="10">
        <f t="shared" si="96"/>
        <v>2</v>
      </c>
      <c r="AW95" s="10">
        <f t="shared" si="97"/>
        <v>3</v>
      </c>
      <c r="AX95" s="10">
        <f t="shared" si="98"/>
        <v>3</v>
      </c>
      <c r="AY95" s="10">
        <f t="shared" si="99"/>
        <v>2</v>
      </c>
      <c r="AZ95" s="10">
        <f t="shared" si="100"/>
        <v>0</v>
      </c>
      <c r="BA95" s="10">
        <f t="shared" si="101"/>
        <v>1</v>
      </c>
      <c r="BB95" s="10">
        <f t="shared" si="102"/>
        <v>1</v>
      </c>
      <c r="BC95" s="10">
        <f t="shared" si="103"/>
        <v>1</v>
      </c>
      <c r="BD95" s="10">
        <f t="shared" si="104"/>
        <v>1</v>
      </c>
      <c r="BF95" s="10">
        <f t="shared" si="105"/>
        <v>2</v>
      </c>
      <c r="BI95" s="10">
        <f t="shared" si="130"/>
        <v>196</v>
      </c>
      <c r="BJ95" s="10">
        <f t="shared" si="131"/>
        <v>185</v>
      </c>
      <c r="BK95" s="10">
        <f t="shared" si="132"/>
        <v>161</v>
      </c>
      <c r="BL95" s="10">
        <f t="shared" si="133"/>
        <v>151</v>
      </c>
      <c r="BM95" s="10" t="str">
        <f t="shared" si="134"/>
        <v/>
      </c>
      <c r="BN95" s="10" t="str">
        <f t="shared" si="135"/>
        <v/>
      </c>
      <c r="BO95" s="10" t="str">
        <f t="shared" si="136"/>
        <v/>
      </c>
      <c r="BP95" s="10" t="str">
        <f t="shared" si="137"/>
        <v/>
      </c>
      <c r="BQ95" s="10" t="str">
        <f t="shared" si="138"/>
        <v/>
      </c>
      <c r="BR95" s="10" t="str">
        <f t="shared" si="139"/>
        <v/>
      </c>
      <c r="BS95" s="10" t="str">
        <f t="shared" si="140"/>
        <v/>
      </c>
      <c r="BT95" s="10" t="str">
        <f t="shared" si="141"/>
        <v/>
      </c>
      <c r="BU95" s="10" t="str">
        <f t="shared" si="142"/>
        <v/>
      </c>
      <c r="BV95" s="10" t="str">
        <f t="shared" si="143"/>
        <v/>
      </c>
      <c r="BW95" s="10" t="str">
        <f t="shared" si="144"/>
        <v/>
      </c>
      <c r="BX95" s="10" t="str">
        <f t="shared" si="125"/>
        <v/>
      </c>
      <c r="BY95" s="10" t="str">
        <f t="shared" si="126"/>
        <v>-</v>
      </c>
      <c r="BZ95" s="10" t="str">
        <f t="shared" si="127"/>
        <v>-</v>
      </c>
      <c r="CA95" s="10" t="str">
        <f t="shared" si="128"/>
        <v>-</v>
      </c>
      <c r="CB95" s="31">
        <f t="shared" si="129"/>
        <v>11</v>
      </c>
      <c r="CD95">
        <f t="shared" si="106"/>
        <v>693</v>
      </c>
      <c r="EO95" s="10">
        <v>92</v>
      </c>
      <c r="EQ95" s="10">
        <f t="shared" si="107"/>
        <v>91</v>
      </c>
      <c r="ER95" s="10" t="str">
        <f t="shared" si="108"/>
        <v>(79)</v>
      </c>
    </row>
    <row r="96" spans="1:148" ht="15.75" x14ac:dyDescent="0.25">
      <c r="A96" s="7" t="str">
        <f t="shared" si="77"/>
        <v>92 (91)</v>
      </c>
      <c r="B96" s="8" t="s">
        <v>180</v>
      </c>
      <c r="C96" s="9" t="s">
        <v>54</v>
      </c>
      <c r="D96" s="20">
        <f t="shared" si="78"/>
        <v>687</v>
      </c>
      <c r="E96" s="18"/>
      <c r="F96" s="14">
        <f t="shared" si="79"/>
        <v>6</v>
      </c>
      <c r="G96" s="19">
        <f t="shared" si="80"/>
        <v>57.25</v>
      </c>
      <c r="H96" s="18"/>
      <c r="I96" s="14"/>
      <c r="J96" s="14">
        <v>107</v>
      </c>
      <c r="K96" s="14"/>
      <c r="L96" s="14"/>
      <c r="M96" s="14"/>
      <c r="N96" s="14">
        <v>146</v>
      </c>
      <c r="O96" s="14"/>
      <c r="P96" s="14"/>
      <c r="Q96" s="14">
        <v>82</v>
      </c>
      <c r="R96" s="50">
        <v>141</v>
      </c>
      <c r="S96" s="29"/>
      <c r="T96" s="51">
        <v>81</v>
      </c>
      <c r="U96" s="14"/>
      <c r="V96" s="64"/>
      <c r="W96" s="64"/>
      <c r="X96" s="14"/>
      <c r="Y96" s="14">
        <v>130</v>
      </c>
      <c r="Z96" s="14"/>
      <c r="AA96" s="14"/>
      <c r="AB96" s="24">
        <f t="shared" si="81"/>
        <v>17</v>
      </c>
      <c r="AC96" s="68" t="str">
        <f t="shared" si="82"/>
        <v>-</v>
      </c>
      <c r="AD96" s="68" t="str">
        <f t="shared" si="83"/>
        <v>-</v>
      </c>
      <c r="AE96" s="68" t="str">
        <f t="shared" si="84"/>
        <v>-</v>
      </c>
      <c r="AF96" s="32">
        <v>91</v>
      </c>
      <c r="AG96" s="32">
        <f t="shared" si="109"/>
        <v>92</v>
      </c>
      <c r="AH96" s="32">
        <f t="shared" si="85"/>
        <v>92</v>
      </c>
      <c r="AI96" s="17">
        <v>92</v>
      </c>
      <c r="AL96" s="10">
        <f t="shared" si="86"/>
        <v>0</v>
      </c>
      <c r="AM96" s="10">
        <f t="shared" si="87"/>
        <v>2</v>
      </c>
      <c r="AN96" s="10">
        <f t="shared" si="88"/>
        <v>2</v>
      </c>
      <c r="AO96" s="10">
        <f t="shared" si="89"/>
        <v>1</v>
      </c>
      <c r="AP96" s="10">
        <f t="shared" si="90"/>
        <v>1</v>
      </c>
      <c r="AQ96" s="10">
        <f t="shared" si="91"/>
        <v>2</v>
      </c>
      <c r="AR96" s="10">
        <f t="shared" si="92"/>
        <v>2</v>
      </c>
      <c r="AS96" s="10">
        <f t="shared" si="93"/>
        <v>1</v>
      </c>
      <c r="AT96" s="10">
        <f t="shared" si="94"/>
        <v>2</v>
      </c>
      <c r="AU96" s="10">
        <f t="shared" si="95"/>
        <v>3</v>
      </c>
      <c r="AV96" s="10">
        <f t="shared" si="96"/>
        <v>2</v>
      </c>
      <c r="AW96" s="10">
        <f t="shared" si="97"/>
        <v>2</v>
      </c>
      <c r="AX96" s="10">
        <f t="shared" si="98"/>
        <v>2</v>
      </c>
      <c r="AY96" s="10">
        <f t="shared" si="99"/>
        <v>1</v>
      </c>
      <c r="AZ96" s="10">
        <f t="shared" si="100"/>
        <v>0</v>
      </c>
      <c r="BA96" s="10">
        <f t="shared" si="101"/>
        <v>1</v>
      </c>
      <c r="BB96" s="10">
        <f t="shared" si="102"/>
        <v>2</v>
      </c>
      <c r="BC96" s="10">
        <f t="shared" si="103"/>
        <v>2</v>
      </c>
      <c r="BD96" s="10">
        <f t="shared" si="104"/>
        <v>1</v>
      </c>
      <c r="BF96" s="10">
        <f t="shared" si="105"/>
        <v>2</v>
      </c>
      <c r="BI96" s="10">
        <f t="shared" si="130"/>
        <v>146</v>
      </c>
      <c r="BJ96" s="10">
        <f t="shared" si="131"/>
        <v>141</v>
      </c>
      <c r="BK96" s="10">
        <f t="shared" si="132"/>
        <v>130</v>
      </c>
      <c r="BL96" s="10">
        <f t="shared" si="133"/>
        <v>107</v>
      </c>
      <c r="BM96" s="10">
        <f t="shared" si="134"/>
        <v>82</v>
      </c>
      <c r="BN96" s="10">
        <f t="shared" si="135"/>
        <v>81</v>
      </c>
      <c r="BO96" s="10" t="str">
        <f t="shared" si="136"/>
        <v/>
      </c>
      <c r="BP96" s="10" t="str">
        <f t="shared" si="137"/>
        <v/>
      </c>
      <c r="BQ96" s="10" t="str">
        <f t="shared" si="138"/>
        <v/>
      </c>
      <c r="BR96" s="10" t="str">
        <f t="shared" si="139"/>
        <v/>
      </c>
      <c r="BS96" s="10" t="str">
        <f t="shared" si="140"/>
        <v/>
      </c>
      <c r="BT96" s="10" t="str">
        <f t="shared" si="141"/>
        <v/>
      </c>
      <c r="BU96" s="10" t="str">
        <f t="shared" si="142"/>
        <v/>
      </c>
      <c r="BV96" s="10" t="str">
        <f t="shared" si="143"/>
        <v/>
      </c>
      <c r="BW96" s="10" t="str">
        <f t="shared" si="144"/>
        <v/>
      </c>
      <c r="BX96" s="10" t="str">
        <f t="shared" si="125"/>
        <v/>
      </c>
      <c r="BY96" s="10" t="str">
        <f t="shared" si="126"/>
        <v>-</v>
      </c>
      <c r="BZ96" s="10" t="str">
        <f t="shared" si="127"/>
        <v>-</v>
      </c>
      <c r="CA96" s="10" t="str">
        <f t="shared" si="128"/>
        <v>-</v>
      </c>
      <c r="CB96" s="31">
        <f t="shared" si="129"/>
        <v>9</v>
      </c>
      <c r="CD96">
        <f t="shared" si="106"/>
        <v>687</v>
      </c>
      <c r="EO96" s="10">
        <v>93</v>
      </c>
      <c r="EQ96" s="10">
        <f t="shared" si="107"/>
        <v>92</v>
      </c>
      <c r="ER96" s="10" t="str">
        <f t="shared" si="108"/>
        <v>(91)</v>
      </c>
    </row>
    <row r="97" spans="1:148" ht="15.75" x14ac:dyDescent="0.25">
      <c r="A97" s="7" t="str">
        <f t="shared" si="77"/>
        <v>93 (92)</v>
      </c>
      <c r="B97" s="8" t="s">
        <v>215</v>
      </c>
      <c r="C97" s="9" t="s">
        <v>95</v>
      </c>
      <c r="D97" s="20">
        <f t="shared" si="78"/>
        <v>671</v>
      </c>
      <c r="E97" s="18"/>
      <c r="F97" s="14">
        <f t="shared" si="79"/>
        <v>6</v>
      </c>
      <c r="G97" s="19">
        <f t="shared" si="80"/>
        <v>55.916666666666664</v>
      </c>
      <c r="H97" s="18"/>
      <c r="I97" s="14"/>
      <c r="J97" s="14"/>
      <c r="K97" s="14"/>
      <c r="L97" s="14"/>
      <c r="M97" s="14"/>
      <c r="N97" s="14"/>
      <c r="O97" s="14">
        <v>140</v>
      </c>
      <c r="P97" s="14">
        <v>136</v>
      </c>
      <c r="Q97" s="14"/>
      <c r="R97" s="50"/>
      <c r="S97" s="29">
        <v>118</v>
      </c>
      <c r="T97" s="51">
        <v>100</v>
      </c>
      <c r="U97" s="14">
        <v>59</v>
      </c>
      <c r="V97" s="14"/>
      <c r="W97" s="64"/>
      <c r="X97" s="14"/>
      <c r="Y97" s="14"/>
      <c r="Z97" s="14">
        <v>118</v>
      </c>
      <c r="AA97" s="14"/>
      <c r="AB97" s="24">
        <f t="shared" si="81"/>
        <v>17</v>
      </c>
      <c r="AC97" s="68" t="str">
        <f t="shared" si="82"/>
        <v>-</v>
      </c>
      <c r="AD97" s="68" t="str">
        <f t="shared" si="83"/>
        <v>-</v>
      </c>
      <c r="AE97" s="68" t="str">
        <f t="shared" si="84"/>
        <v>-</v>
      </c>
      <c r="AF97" s="32">
        <v>92</v>
      </c>
      <c r="AG97" s="32">
        <f t="shared" si="109"/>
        <v>93</v>
      </c>
      <c r="AH97" s="32">
        <f t="shared" si="85"/>
        <v>93</v>
      </c>
      <c r="AI97" s="17">
        <v>93</v>
      </c>
      <c r="AL97" s="10">
        <f t="shared" si="86"/>
        <v>0</v>
      </c>
      <c r="AM97" s="10">
        <f t="shared" si="87"/>
        <v>1</v>
      </c>
      <c r="AN97" s="10">
        <f t="shared" si="88"/>
        <v>1</v>
      </c>
      <c r="AO97" s="10">
        <f t="shared" si="89"/>
        <v>1</v>
      </c>
      <c r="AP97" s="10">
        <f t="shared" si="90"/>
        <v>1</v>
      </c>
      <c r="AQ97" s="10">
        <f t="shared" si="91"/>
        <v>1</v>
      </c>
      <c r="AR97" s="10">
        <f t="shared" si="92"/>
        <v>2</v>
      </c>
      <c r="AS97" s="10">
        <f t="shared" si="93"/>
        <v>3</v>
      </c>
      <c r="AT97" s="10">
        <f t="shared" si="94"/>
        <v>2</v>
      </c>
      <c r="AU97" s="10">
        <f t="shared" si="95"/>
        <v>1</v>
      </c>
      <c r="AV97" s="10">
        <f t="shared" si="96"/>
        <v>2</v>
      </c>
      <c r="AW97" s="10">
        <f t="shared" si="97"/>
        <v>3</v>
      </c>
      <c r="AX97" s="10">
        <f t="shared" si="98"/>
        <v>3</v>
      </c>
      <c r="AY97" s="10">
        <f t="shared" si="99"/>
        <v>2</v>
      </c>
      <c r="AZ97" s="10">
        <f t="shared" si="100"/>
        <v>0</v>
      </c>
      <c r="BA97" s="10">
        <f t="shared" si="101"/>
        <v>1</v>
      </c>
      <c r="BB97" s="10">
        <f t="shared" si="102"/>
        <v>1</v>
      </c>
      <c r="BC97" s="10">
        <f t="shared" si="103"/>
        <v>2</v>
      </c>
      <c r="BD97" s="10">
        <f t="shared" si="104"/>
        <v>2</v>
      </c>
      <c r="BF97" s="10">
        <f t="shared" si="105"/>
        <v>2</v>
      </c>
      <c r="BI97" s="10">
        <f t="shared" si="130"/>
        <v>140</v>
      </c>
      <c r="BJ97" s="10">
        <f t="shared" si="131"/>
        <v>136</v>
      </c>
      <c r="BK97" s="10">
        <f t="shared" si="132"/>
        <v>118</v>
      </c>
      <c r="BL97" s="10">
        <f t="shared" si="133"/>
        <v>118</v>
      </c>
      <c r="BM97" s="10">
        <f t="shared" si="134"/>
        <v>100</v>
      </c>
      <c r="BN97" s="10">
        <f t="shared" si="135"/>
        <v>59</v>
      </c>
      <c r="BO97" s="10" t="str">
        <f t="shared" si="136"/>
        <v/>
      </c>
      <c r="BP97" s="10" t="str">
        <f t="shared" si="137"/>
        <v/>
      </c>
      <c r="BQ97" s="10" t="str">
        <f t="shared" si="138"/>
        <v/>
      </c>
      <c r="BR97" s="10" t="str">
        <f t="shared" si="139"/>
        <v/>
      </c>
      <c r="BS97" s="10" t="str">
        <f t="shared" si="140"/>
        <v/>
      </c>
      <c r="BT97" s="10" t="str">
        <f t="shared" si="141"/>
        <v/>
      </c>
      <c r="BU97" s="10" t="str">
        <f t="shared" si="142"/>
        <v/>
      </c>
      <c r="BV97" s="10" t="str">
        <f t="shared" si="143"/>
        <v/>
      </c>
      <c r="BW97" s="10" t="str">
        <f t="shared" si="144"/>
        <v/>
      </c>
      <c r="BX97" s="10" t="str">
        <f t="shared" si="125"/>
        <v/>
      </c>
      <c r="BY97" s="10" t="str">
        <f t="shared" si="126"/>
        <v>-</v>
      </c>
      <c r="BZ97" s="10" t="str">
        <f t="shared" si="127"/>
        <v>-</v>
      </c>
      <c r="CA97" s="10" t="str">
        <f t="shared" si="128"/>
        <v>-</v>
      </c>
      <c r="CB97" s="31">
        <f t="shared" si="129"/>
        <v>9</v>
      </c>
      <c r="CD97">
        <f t="shared" si="106"/>
        <v>671</v>
      </c>
      <c r="EO97" s="10">
        <v>89</v>
      </c>
      <c r="EQ97" s="10">
        <f t="shared" si="107"/>
        <v>93</v>
      </c>
      <c r="ER97" s="10" t="str">
        <f t="shared" si="108"/>
        <v>(92)</v>
      </c>
    </row>
    <row r="98" spans="1:148" ht="15.75" x14ac:dyDescent="0.25">
      <c r="A98" s="7" t="str">
        <f t="shared" si="77"/>
        <v>94 (81)</v>
      </c>
      <c r="B98" s="8" t="s">
        <v>192</v>
      </c>
      <c r="C98" s="9" t="s">
        <v>115</v>
      </c>
      <c r="D98" s="20">
        <f t="shared" si="78"/>
        <v>590</v>
      </c>
      <c r="E98" s="18"/>
      <c r="F98" s="14">
        <f t="shared" si="79"/>
        <v>3</v>
      </c>
      <c r="G98" s="19">
        <f t="shared" si="80"/>
        <v>98.333333333333329</v>
      </c>
      <c r="H98" s="18"/>
      <c r="I98" s="61"/>
      <c r="J98" s="61"/>
      <c r="K98" s="61">
        <v>173</v>
      </c>
      <c r="L98" s="61">
        <v>212</v>
      </c>
      <c r="M98" s="61"/>
      <c r="N98" s="61"/>
      <c r="O98" s="61"/>
      <c r="P98" s="61"/>
      <c r="Q98" s="61"/>
      <c r="R98" s="97">
        <v>205</v>
      </c>
      <c r="S98" s="61"/>
      <c r="T98" s="94"/>
      <c r="U98" s="61"/>
      <c r="V98" s="61"/>
      <c r="W98" s="61"/>
      <c r="X98" s="61"/>
      <c r="Y98" s="61"/>
      <c r="Z98" s="61"/>
      <c r="AA98" s="61"/>
      <c r="AB98" s="105">
        <f t="shared" si="81"/>
        <v>17</v>
      </c>
      <c r="AC98" s="68" t="str">
        <f t="shared" si="82"/>
        <v>-</v>
      </c>
      <c r="AD98" s="68" t="str">
        <f t="shared" si="83"/>
        <v>-</v>
      </c>
      <c r="AE98" s="68" t="str">
        <f t="shared" si="84"/>
        <v>-</v>
      </c>
      <c r="AF98" s="32">
        <v>81</v>
      </c>
      <c r="AG98" s="32">
        <f t="shared" si="109"/>
        <v>94</v>
      </c>
      <c r="AH98" s="32">
        <f t="shared" si="85"/>
        <v>94</v>
      </c>
      <c r="AI98" s="17">
        <v>94</v>
      </c>
      <c r="AL98" s="10">
        <f t="shared" si="86"/>
        <v>0</v>
      </c>
      <c r="AM98" s="10">
        <f t="shared" si="87"/>
        <v>1</v>
      </c>
      <c r="AN98" s="10">
        <f t="shared" si="88"/>
        <v>2</v>
      </c>
      <c r="AO98" s="10">
        <f t="shared" si="89"/>
        <v>3</v>
      </c>
      <c r="AP98" s="10">
        <f t="shared" si="90"/>
        <v>2</v>
      </c>
      <c r="AQ98" s="10">
        <f t="shared" si="91"/>
        <v>1</v>
      </c>
      <c r="AR98" s="10">
        <f t="shared" si="92"/>
        <v>1</v>
      </c>
      <c r="AS98" s="10">
        <f t="shared" si="93"/>
        <v>1</v>
      </c>
      <c r="AT98" s="10">
        <f t="shared" si="94"/>
        <v>1</v>
      </c>
      <c r="AU98" s="10">
        <f t="shared" si="95"/>
        <v>2</v>
      </c>
      <c r="AV98" s="10">
        <f t="shared" si="96"/>
        <v>2</v>
      </c>
      <c r="AW98" s="10">
        <f t="shared" si="97"/>
        <v>1</v>
      </c>
      <c r="AX98" s="10">
        <f t="shared" si="98"/>
        <v>1</v>
      </c>
      <c r="AY98" s="10">
        <f t="shared" si="99"/>
        <v>1</v>
      </c>
      <c r="AZ98" s="10">
        <f t="shared" si="100"/>
        <v>0</v>
      </c>
      <c r="BA98" s="10">
        <f t="shared" si="101"/>
        <v>1</v>
      </c>
      <c r="BB98" s="10">
        <f t="shared" si="102"/>
        <v>1</v>
      </c>
      <c r="BC98" s="10">
        <f t="shared" si="103"/>
        <v>1</v>
      </c>
      <c r="BD98" s="10">
        <f t="shared" si="104"/>
        <v>1</v>
      </c>
      <c r="BF98" s="10">
        <f t="shared" si="105"/>
        <v>2</v>
      </c>
      <c r="BI98" s="10">
        <f t="shared" si="130"/>
        <v>212</v>
      </c>
      <c r="BJ98" s="10">
        <f t="shared" si="131"/>
        <v>205</v>
      </c>
      <c r="BK98" s="10">
        <f t="shared" si="132"/>
        <v>173</v>
      </c>
      <c r="BL98" s="10" t="str">
        <f t="shared" si="133"/>
        <v/>
      </c>
      <c r="BM98" s="10" t="str">
        <f t="shared" si="134"/>
        <v/>
      </c>
      <c r="BN98" s="10" t="str">
        <f t="shared" si="135"/>
        <v/>
      </c>
      <c r="BO98" s="10" t="str">
        <f t="shared" si="136"/>
        <v/>
      </c>
      <c r="BP98" s="10" t="str">
        <f t="shared" si="137"/>
        <v/>
      </c>
      <c r="BQ98" s="10" t="str">
        <f t="shared" si="138"/>
        <v/>
      </c>
      <c r="BR98" s="10" t="str">
        <f t="shared" si="139"/>
        <v/>
      </c>
      <c r="BS98" s="10" t="str">
        <f t="shared" si="140"/>
        <v/>
      </c>
      <c r="BT98" s="10" t="str">
        <f t="shared" si="141"/>
        <v/>
      </c>
      <c r="BU98" s="10" t="str">
        <f t="shared" si="142"/>
        <v/>
      </c>
      <c r="BV98" s="10" t="str">
        <f t="shared" si="143"/>
        <v/>
      </c>
      <c r="BW98" s="10" t="str">
        <f t="shared" si="144"/>
        <v/>
      </c>
      <c r="BX98" s="10" t="str">
        <f t="shared" si="125"/>
        <v/>
      </c>
      <c r="BY98" s="10" t="str">
        <f t="shared" si="126"/>
        <v>-</v>
      </c>
      <c r="BZ98" s="10" t="str">
        <f t="shared" si="127"/>
        <v>-</v>
      </c>
      <c r="CA98" s="10" t="str">
        <f t="shared" si="128"/>
        <v>-</v>
      </c>
      <c r="CB98" s="31">
        <f t="shared" si="129"/>
        <v>12</v>
      </c>
      <c r="CD98">
        <f t="shared" si="106"/>
        <v>590</v>
      </c>
      <c r="EO98" s="10">
        <v>94</v>
      </c>
      <c r="EQ98" s="10">
        <f t="shared" si="107"/>
        <v>94</v>
      </c>
      <c r="ER98" s="10" t="str">
        <f t="shared" si="108"/>
        <v>(81)</v>
      </c>
    </row>
    <row r="99" spans="1:148" ht="15.75" x14ac:dyDescent="0.25">
      <c r="A99" s="7" t="str">
        <f t="shared" si="77"/>
        <v>95 (95)</v>
      </c>
      <c r="B99" s="8" t="s">
        <v>144</v>
      </c>
      <c r="C99" s="9" t="s">
        <v>145</v>
      </c>
      <c r="D99" s="20">
        <f t="shared" si="78"/>
        <v>534</v>
      </c>
      <c r="E99" s="18"/>
      <c r="F99" s="14">
        <f t="shared" si="79"/>
        <v>2</v>
      </c>
      <c r="G99" s="19">
        <f t="shared" si="80"/>
        <v>133.5</v>
      </c>
      <c r="H99" s="18"/>
      <c r="I99" s="61"/>
      <c r="J99" s="61"/>
      <c r="K99" s="61"/>
      <c r="L99" s="61"/>
      <c r="M99" s="61"/>
      <c r="N99" s="61"/>
      <c r="O99" s="61"/>
      <c r="P99" s="61"/>
      <c r="Q99" s="61">
        <v>309</v>
      </c>
      <c r="R99" s="97"/>
      <c r="S99" s="61"/>
      <c r="T99" s="94"/>
      <c r="U99" s="61">
        <v>225</v>
      </c>
      <c r="V99" s="61"/>
      <c r="W99" s="61"/>
      <c r="X99" s="61"/>
      <c r="Y99" s="61"/>
      <c r="Z99" s="61"/>
      <c r="AA99" s="61"/>
      <c r="AB99" s="105">
        <f t="shared" si="81"/>
        <v>17</v>
      </c>
      <c r="AC99" s="68" t="str">
        <f t="shared" si="82"/>
        <v>-</v>
      </c>
      <c r="AD99" s="68" t="str">
        <f t="shared" si="83"/>
        <v>-</v>
      </c>
      <c r="AE99" s="68" t="str">
        <f t="shared" si="84"/>
        <v>-</v>
      </c>
      <c r="AF99" s="32">
        <v>95</v>
      </c>
      <c r="AG99" s="32">
        <f t="shared" si="109"/>
        <v>95</v>
      </c>
      <c r="AH99" s="32">
        <f t="shared" si="85"/>
        <v>95</v>
      </c>
      <c r="AI99" s="17">
        <v>95</v>
      </c>
      <c r="AL99" s="10">
        <f t="shared" si="86"/>
        <v>0</v>
      </c>
      <c r="AM99" s="10">
        <f t="shared" si="87"/>
        <v>1</v>
      </c>
      <c r="AN99" s="10">
        <f t="shared" si="88"/>
        <v>1</v>
      </c>
      <c r="AO99" s="10">
        <f t="shared" si="89"/>
        <v>1</v>
      </c>
      <c r="AP99" s="10">
        <f t="shared" si="90"/>
        <v>1</v>
      </c>
      <c r="AQ99" s="10">
        <f t="shared" si="91"/>
        <v>1</v>
      </c>
      <c r="AR99" s="10">
        <f t="shared" si="92"/>
        <v>1</v>
      </c>
      <c r="AS99" s="10">
        <f t="shared" si="93"/>
        <v>1</v>
      </c>
      <c r="AT99" s="10">
        <f t="shared" si="94"/>
        <v>2</v>
      </c>
      <c r="AU99" s="10">
        <f t="shared" si="95"/>
        <v>2</v>
      </c>
      <c r="AV99" s="10">
        <f t="shared" si="96"/>
        <v>1</v>
      </c>
      <c r="AW99" s="10">
        <f t="shared" si="97"/>
        <v>1</v>
      </c>
      <c r="AX99" s="10">
        <f t="shared" si="98"/>
        <v>2</v>
      </c>
      <c r="AY99" s="10">
        <f t="shared" si="99"/>
        <v>2</v>
      </c>
      <c r="AZ99" s="10">
        <f t="shared" si="100"/>
        <v>0</v>
      </c>
      <c r="BA99" s="10">
        <f t="shared" si="101"/>
        <v>1</v>
      </c>
      <c r="BB99" s="10">
        <f t="shared" si="102"/>
        <v>1</v>
      </c>
      <c r="BC99" s="10">
        <f t="shared" si="103"/>
        <v>1</v>
      </c>
      <c r="BD99" s="10">
        <f t="shared" si="104"/>
        <v>1</v>
      </c>
      <c r="BF99" s="10">
        <f t="shared" si="105"/>
        <v>2</v>
      </c>
      <c r="BI99" s="10">
        <f t="shared" si="130"/>
        <v>309</v>
      </c>
      <c r="BJ99" s="10">
        <f t="shared" si="131"/>
        <v>225</v>
      </c>
      <c r="BK99" s="10" t="str">
        <f t="shared" si="132"/>
        <v/>
      </c>
      <c r="BL99" s="10" t="str">
        <f t="shared" si="133"/>
        <v/>
      </c>
      <c r="BM99" s="10" t="str">
        <f t="shared" si="134"/>
        <v/>
      </c>
      <c r="BN99" s="10" t="str">
        <f t="shared" si="135"/>
        <v/>
      </c>
      <c r="BO99" s="10" t="str">
        <f t="shared" si="136"/>
        <v/>
      </c>
      <c r="BP99" s="10" t="str">
        <f t="shared" si="137"/>
        <v/>
      </c>
      <c r="BQ99" s="10" t="str">
        <f t="shared" si="138"/>
        <v/>
      </c>
      <c r="BR99" s="10" t="str">
        <f t="shared" si="139"/>
        <v/>
      </c>
      <c r="BS99" s="10" t="str">
        <f t="shared" si="140"/>
        <v/>
      </c>
      <c r="BT99" s="10" t="str">
        <f t="shared" si="141"/>
        <v/>
      </c>
      <c r="BU99" s="10" t="str">
        <f t="shared" si="142"/>
        <v/>
      </c>
      <c r="BV99" s="10" t="str">
        <f t="shared" si="143"/>
        <v/>
      </c>
      <c r="BW99" s="10" t="str">
        <f t="shared" si="144"/>
        <v/>
      </c>
      <c r="BX99" s="10" t="str">
        <f t="shared" si="125"/>
        <v/>
      </c>
      <c r="BY99" s="10" t="str">
        <f t="shared" si="126"/>
        <v>-</v>
      </c>
      <c r="BZ99" s="10" t="str">
        <f t="shared" si="127"/>
        <v>-</v>
      </c>
      <c r="CA99" s="10" t="str">
        <f t="shared" si="128"/>
        <v>-</v>
      </c>
      <c r="CB99" s="31">
        <f t="shared" si="129"/>
        <v>13</v>
      </c>
      <c r="CD99">
        <f t="shared" si="106"/>
        <v>534</v>
      </c>
      <c r="EO99" s="10">
        <v>95</v>
      </c>
      <c r="EQ99" s="10">
        <f t="shared" si="107"/>
        <v>95</v>
      </c>
      <c r="ER99" s="10" t="str">
        <f t="shared" si="108"/>
        <v>(95)</v>
      </c>
    </row>
    <row r="100" spans="1:148" ht="15.75" x14ac:dyDescent="0.25">
      <c r="A100" s="7" t="str">
        <f t="shared" si="77"/>
        <v>95 (95)</v>
      </c>
      <c r="B100" s="8" t="s">
        <v>112</v>
      </c>
      <c r="C100" s="62" t="s">
        <v>41</v>
      </c>
      <c r="D100" s="20">
        <f t="shared" si="78"/>
        <v>534</v>
      </c>
      <c r="E100" s="18"/>
      <c r="F100" s="14">
        <f t="shared" si="79"/>
        <v>4</v>
      </c>
      <c r="G100" s="19">
        <f t="shared" si="80"/>
        <v>66.75</v>
      </c>
      <c r="H100" s="18"/>
      <c r="I100" s="61"/>
      <c r="J100" s="61"/>
      <c r="K100" s="61">
        <v>162</v>
      </c>
      <c r="L100" s="61">
        <v>166</v>
      </c>
      <c r="M100" s="61"/>
      <c r="N100" s="61"/>
      <c r="O100" s="61"/>
      <c r="P100" s="61"/>
      <c r="Q100" s="61">
        <v>88</v>
      </c>
      <c r="R100" s="97"/>
      <c r="S100" s="61"/>
      <c r="T100" s="94"/>
      <c r="U100" s="61"/>
      <c r="V100" s="61"/>
      <c r="W100" s="61"/>
      <c r="X100" s="61"/>
      <c r="Y100" s="61">
        <v>118</v>
      </c>
      <c r="Z100" s="61"/>
      <c r="AA100" s="61"/>
      <c r="AB100" s="105">
        <f t="shared" si="81"/>
        <v>17</v>
      </c>
      <c r="AC100" s="68" t="str">
        <f t="shared" si="82"/>
        <v>-</v>
      </c>
      <c r="AD100" s="68" t="str">
        <f t="shared" si="83"/>
        <v>-</v>
      </c>
      <c r="AE100" s="68" t="str">
        <f t="shared" si="84"/>
        <v>-</v>
      </c>
      <c r="AF100" s="32">
        <v>95</v>
      </c>
      <c r="AG100" s="32">
        <f t="shared" si="109"/>
        <v>95</v>
      </c>
      <c r="AH100" s="32">
        <f t="shared" si="85"/>
        <v>96</v>
      </c>
      <c r="AI100" s="17">
        <v>96</v>
      </c>
      <c r="AL100" s="10">
        <f t="shared" si="86"/>
        <v>0</v>
      </c>
      <c r="AM100" s="10">
        <f t="shared" si="87"/>
        <v>1</v>
      </c>
      <c r="AN100" s="10">
        <f t="shared" si="88"/>
        <v>2</v>
      </c>
      <c r="AO100" s="10">
        <f t="shared" si="89"/>
        <v>3</v>
      </c>
      <c r="AP100" s="10">
        <f t="shared" si="90"/>
        <v>2</v>
      </c>
      <c r="AQ100" s="10">
        <f t="shared" si="91"/>
        <v>1</v>
      </c>
      <c r="AR100" s="10">
        <f t="shared" si="92"/>
        <v>1</v>
      </c>
      <c r="AS100" s="10">
        <f t="shared" si="93"/>
        <v>1</v>
      </c>
      <c r="AT100" s="10">
        <f t="shared" si="94"/>
        <v>2</v>
      </c>
      <c r="AU100" s="10">
        <f t="shared" si="95"/>
        <v>2</v>
      </c>
      <c r="AV100" s="10">
        <f t="shared" si="96"/>
        <v>1</v>
      </c>
      <c r="AW100" s="10">
        <f t="shared" si="97"/>
        <v>1</v>
      </c>
      <c r="AX100" s="10">
        <f t="shared" si="98"/>
        <v>1</v>
      </c>
      <c r="AY100" s="10">
        <f t="shared" si="99"/>
        <v>1</v>
      </c>
      <c r="AZ100" s="10">
        <f t="shared" si="100"/>
        <v>0</v>
      </c>
      <c r="BA100" s="10">
        <f t="shared" si="101"/>
        <v>1</v>
      </c>
      <c r="BB100" s="10">
        <f t="shared" si="102"/>
        <v>2</v>
      </c>
      <c r="BC100" s="10">
        <f t="shared" si="103"/>
        <v>2</v>
      </c>
      <c r="BD100" s="10">
        <f t="shared" si="104"/>
        <v>1</v>
      </c>
      <c r="BF100" s="10">
        <f t="shared" si="105"/>
        <v>2</v>
      </c>
      <c r="BI100" s="10">
        <f t="shared" si="130"/>
        <v>166</v>
      </c>
      <c r="BJ100" s="10">
        <f t="shared" si="131"/>
        <v>162</v>
      </c>
      <c r="BK100" s="10">
        <f t="shared" si="132"/>
        <v>118</v>
      </c>
      <c r="BL100" s="10">
        <f t="shared" si="133"/>
        <v>88</v>
      </c>
      <c r="BM100" s="10" t="str">
        <f t="shared" si="134"/>
        <v/>
      </c>
      <c r="BN100" s="10" t="str">
        <f t="shared" si="135"/>
        <v/>
      </c>
      <c r="BO100" s="10" t="str">
        <f t="shared" si="136"/>
        <v/>
      </c>
      <c r="BP100" s="10" t="str">
        <f t="shared" si="137"/>
        <v/>
      </c>
      <c r="BQ100" s="10" t="str">
        <f t="shared" si="138"/>
        <v/>
      </c>
      <c r="BR100" s="10" t="str">
        <f t="shared" si="139"/>
        <v/>
      </c>
      <c r="BS100" s="10" t="str">
        <f t="shared" si="140"/>
        <v/>
      </c>
      <c r="BT100" s="10" t="str">
        <f t="shared" si="141"/>
        <v/>
      </c>
      <c r="BU100" s="10" t="str">
        <f t="shared" si="142"/>
        <v/>
      </c>
      <c r="BV100" s="10" t="str">
        <f t="shared" si="143"/>
        <v/>
      </c>
      <c r="BW100" s="10" t="str">
        <f t="shared" si="144"/>
        <v/>
      </c>
      <c r="BX100" s="10" t="str">
        <f t="shared" si="125"/>
        <v/>
      </c>
      <c r="BY100" s="10" t="str">
        <f t="shared" si="126"/>
        <v>-</v>
      </c>
      <c r="BZ100" s="10" t="str">
        <f t="shared" si="127"/>
        <v>-</v>
      </c>
      <c r="CA100" s="10" t="str">
        <f t="shared" si="128"/>
        <v>-</v>
      </c>
      <c r="CB100" s="31">
        <f t="shared" si="129"/>
        <v>11</v>
      </c>
      <c r="CD100">
        <f t="shared" si="106"/>
        <v>534</v>
      </c>
      <c r="EO100" s="10">
        <v>96</v>
      </c>
      <c r="EQ100" s="10">
        <f t="shared" si="107"/>
        <v>95</v>
      </c>
      <c r="ER100" s="10" t="str">
        <f t="shared" si="108"/>
        <v>(95)</v>
      </c>
    </row>
    <row r="101" spans="1:148" ht="15.75" x14ac:dyDescent="0.25">
      <c r="A101" s="7" t="str">
        <f t="shared" si="77"/>
        <v>97 (97)</v>
      </c>
      <c r="B101" s="8" t="s">
        <v>268</v>
      </c>
      <c r="C101" s="9" t="s">
        <v>115</v>
      </c>
      <c r="D101" s="20">
        <f t="shared" si="78"/>
        <v>514</v>
      </c>
      <c r="E101" s="18"/>
      <c r="F101" s="14">
        <f t="shared" si="79"/>
        <v>4</v>
      </c>
      <c r="G101" s="19">
        <f t="shared" si="80"/>
        <v>64.25</v>
      </c>
      <c r="H101" s="18"/>
      <c r="I101" s="61"/>
      <c r="J101" s="61"/>
      <c r="K101" s="61"/>
      <c r="L101" s="61"/>
      <c r="M101" s="61"/>
      <c r="N101" s="61">
        <v>126</v>
      </c>
      <c r="O101" s="61"/>
      <c r="P101" s="61"/>
      <c r="Q101" s="61"/>
      <c r="R101" s="97"/>
      <c r="S101" s="61"/>
      <c r="T101" s="94"/>
      <c r="U101" s="61"/>
      <c r="V101" s="61">
        <v>119</v>
      </c>
      <c r="W101" s="61"/>
      <c r="X101" s="61"/>
      <c r="Y101" s="61">
        <v>122</v>
      </c>
      <c r="Z101" s="61">
        <v>147</v>
      </c>
      <c r="AA101" s="61"/>
      <c r="AB101" s="105">
        <f t="shared" si="81"/>
        <v>17</v>
      </c>
      <c r="AC101" s="68" t="str">
        <f t="shared" si="82"/>
        <v>-</v>
      </c>
      <c r="AD101" s="68" t="str">
        <f t="shared" si="83"/>
        <v>-</v>
      </c>
      <c r="AE101" s="68" t="str">
        <f t="shared" si="84"/>
        <v>-</v>
      </c>
      <c r="AF101" s="32">
        <v>97</v>
      </c>
      <c r="AG101" s="32">
        <f t="shared" si="109"/>
        <v>97</v>
      </c>
      <c r="AH101" s="32">
        <f t="shared" si="85"/>
        <v>97</v>
      </c>
      <c r="AI101" s="17">
        <v>97</v>
      </c>
      <c r="AL101" s="10">
        <f t="shared" ref="AL101:AL132" si="145">COUNT($I$3,I101,H101)</f>
        <v>0</v>
      </c>
      <c r="AM101" s="10">
        <f t="shared" ref="AM101:AM132" si="146">COUNT($J$3,J101,I101)</f>
        <v>1</v>
      </c>
      <c r="AN101" s="10">
        <f t="shared" ref="AN101:AN132" si="147">COUNT($K$3,K101,J101)</f>
        <v>1</v>
      </c>
      <c r="AO101" s="10">
        <f t="shared" ref="AO101:AO132" si="148">COUNT($L$3,L101,K101)</f>
        <v>1</v>
      </c>
      <c r="AP101" s="10">
        <f t="shared" ref="AP101:AP132" si="149">COUNT($M$3,M101,L101)</f>
        <v>1</v>
      </c>
      <c r="AQ101" s="10">
        <f t="shared" ref="AQ101:AQ132" si="150">COUNT($N$3,N101,M101)</f>
        <v>2</v>
      </c>
      <c r="AR101" s="10">
        <f t="shared" ref="AR101:AR132" si="151">COUNT($O$3,O101,N101)</f>
        <v>2</v>
      </c>
      <c r="AS101" s="10">
        <f t="shared" ref="AS101:AS132" si="152">COUNT($P$3,P101,O101)</f>
        <v>1</v>
      </c>
      <c r="AT101" s="10">
        <f t="shared" ref="AT101:AT132" si="153">COUNT($Q$3,Q101,P101)</f>
        <v>1</v>
      </c>
      <c r="AU101" s="10">
        <f t="shared" ref="AU101:AU132" si="154">COUNT($R$3,R101,Q101)</f>
        <v>1</v>
      </c>
      <c r="AV101" s="10">
        <f t="shared" ref="AV101:AV132" si="155">COUNT($S$3,S101,R101)</f>
        <v>1</v>
      </c>
      <c r="AW101" s="10">
        <f t="shared" ref="AW101:AW132" si="156">COUNT($T$3,T101,S101)</f>
        <v>1</v>
      </c>
      <c r="AX101" s="10">
        <f t="shared" ref="AX101:AX132" si="157">COUNT($U$3,U101,T101)</f>
        <v>1</v>
      </c>
      <c r="AY101" s="10">
        <f t="shared" ref="AY101:AY132" si="158">COUNT($V$3,V101,U101)</f>
        <v>2</v>
      </c>
      <c r="AZ101" s="10">
        <f t="shared" ref="AZ101:AZ132" si="159">COUNT($W$3,W101,V101)</f>
        <v>1</v>
      </c>
      <c r="BA101" s="10">
        <f t="shared" ref="BA101:BA132" si="160">COUNT($X$3,X101,W101)</f>
        <v>1</v>
      </c>
      <c r="BB101" s="10">
        <f t="shared" ref="BB101:BB132" si="161">COUNT($Y$3,Y101,X101)</f>
        <v>2</v>
      </c>
      <c r="BC101" s="10">
        <f t="shared" ref="BC101:BC132" si="162">COUNT($Z$3,Z101,Y101)</f>
        <v>3</v>
      </c>
      <c r="BD101" s="10">
        <f t="shared" ref="BD101:BD132" si="163">COUNT($AA$3,AA101,Z101)</f>
        <v>2</v>
      </c>
      <c r="BF101" s="10">
        <f t="shared" ref="BF101:BF132" si="164">IF(H101="x",1,2)</f>
        <v>2</v>
      </c>
      <c r="BI101" s="10">
        <f t="shared" si="130"/>
        <v>147</v>
      </c>
      <c r="BJ101" s="10">
        <f t="shared" si="131"/>
        <v>126</v>
      </c>
      <c r="BK101" s="10">
        <f t="shared" si="132"/>
        <v>122</v>
      </c>
      <c r="BL101" s="10">
        <f t="shared" si="133"/>
        <v>119</v>
      </c>
      <c r="BM101" s="10" t="str">
        <f t="shared" si="134"/>
        <v/>
      </c>
      <c r="BN101" s="10" t="str">
        <f t="shared" si="135"/>
        <v/>
      </c>
      <c r="BO101" s="10" t="str">
        <f t="shared" si="136"/>
        <v/>
      </c>
      <c r="BP101" s="10" t="str">
        <f t="shared" si="137"/>
        <v/>
      </c>
      <c r="BQ101" s="10" t="str">
        <f t="shared" si="138"/>
        <v/>
      </c>
      <c r="BR101" s="10" t="str">
        <f t="shared" si="139"/>
        <v/>
      </c>
      <c r="BS101" s="10" t="str">
        <f t="shared" si="140"/>
        <v/>
      </c>
      <c r="BT101" s="10" t="str">
        <f t="shared" si="141"/>
        <v/>
      </c>
      <c r="BU101" s="10" t="str">
        <f t="shared" si="142"/>
        <v/>
      </c>
      <c r="BV101" s="10" t="str">
        <f t="shared" si="143"/>
        <v/>
      </c>
      <c r="BW101" s="10" t="str">
        <f t="shared" si="144"/>
        <v/>
      </c>
      <c r="BX101" s="10" t="str">
        <f t="shared" si="125"/>
        <v/>
      </c>
      <c r="BY101" s="10" t="str">
        <f t="shared" si="126"/>
        <v>-</v>
      </c>
      <c r="BZ101" s="10" t="str">
        <f t="shared" si="127"/>
        <v>-</v>
      </c>
      <c r="CA101" s="10" t="str">
        <f t="shared" si="128"/>
        <v>-</v>
      </c>
      <c r="CB101" s="31">
        <f t="shared" si="129"/>
        <v>11</v>
      </c>
      <c r="CD101">
        <f t="shared" si="106"/>
        <v>514</v>
      </c>
      <c r="EO101" s="10">
        <v>97</v>
      </c>
      <c r="EQ101" s="10">
        <f t="shared" ref="EQ101:EQ132" si="165">IF(BF101&gt;=1,AG101,"")</f>
        <v>97</v>
      </c>
      <c r="ER101" s="10" t="str">
        <f t="shared" si="108"/>
        <v>(97)</v>
      </c>
    </row>
    <row r="102" spans="1:148" ht="15.75" x14ac:dyDescent="0.25">
      <c r="A102" s="7" t="str">
        <f t="shared" si="77"/>
        <v>98 (98)</v>
      </c>
      <c r="B102" s="8" t="s">
        <v>276</v>
      </c>
      <c r="C102" s="9" t="s">
        <v>95</v>
      </c>
      <c r="D102" s="20">
        <f t="shared" si="78"/>
        <v>513</v>
      </c>
      <c r="E102" s="18"/>
      <c r="F102" s="14">
        <f t="shared" si="79"/>
        <v>2</v>
      </c>
      <c r="G102" s="19">
        <f t="shared" si="80"/>
        <v>128.25</v>
      </c>
      <c r="H102" s="18"/>
      <c r="I102" s="61"/>
      <c r="J102" s="61"/>
      <c r="K102" s="61"/>
      <c r="L102" s="61"/>
      <c r="M102" s="61"/>
      <c r="N102" s="61"/>
      <c r="O102" s="61"/>
      <c r="P102" s="61"/>
      <c r="Q102" s="61"/>
      <c r="R102" s="97"/>
      <c r="S102" s="61"/>
      <c r="T102" s="94"/>
      <c r="U102" s="61"/>
      <c r="V102" s="61">
        <v>223</v>
      </c>
      <c r="W102" s="61"/>
      <c r="X102" s="61"/>
      <c r="Y102" s="61"/>
      <c r="Z102" s="61">
        <v>290</v>
      </c>
      <c r="AA102" s="61"/>
      <c r="AB102" s="105">
        <f t="shared" si="81"/>
        <v>17</v>
      </c>
      <c r="AC102" s="68" t="str">
        <f t="shared" si="82"/>
        <v>-</v>
      </c>
      <c r="AD102" s="68" t="str">
        <f t="shared" si="83"/>
        <v>-</v>
      </c>
      <c r="AE102" s="68" t="str">
        <f t="shared" si="84"/>
        <v>-</v>
      </c>
      <c r="AF102" s="32">
        <v>98</v>
      </c>
      <c r="AG102" s="32">
        <f t="shared" ref="AG102:AG133" si="166">IF(D102&lt;D101,AI102,AG101)</f>
        <v>98</v>
      </c>
      <c r="AH102" s="32">
        <f t="shared" si="85"/>
        <v>98</v>
      </c>
      <c r="AI102" s="17">
        <v>98</v>
      </c>
      <c r="AL102" s="10">
        <f t="shared" si="145"/>
        <v>0</v>
      </c>
      <c r="AM102" s="10">
        <f t="shared" si="146"/>
        <v>1</v>
      </c>
      <c r="AN102" s="10">
        <f t="shared" si="147"/>
        <v>1</v>
      </c>
      <c r="AO102" s="10">
        <f t="shared" si="148"/>
        <v>1</v>
      </c>
      <c r="AP102" s="10">
        <f t="shared" si="149"/>
        <v>1</v>
      </c>
      <c r="AQ102" s="10">
        <f t="shared" si="150"/>
        <v>1</v>
      </c>
      <c r="AR102" s="10">
        <f t="shared" si="151"/>
        <v>1</v>
      </c>
      <c r="AS102" s="10">
        <f t="shared" si="152"/>
        <v>1</v>
      </c>
      <c r="AT102" s="10">
        <f t="shared" si="153"/>
        <v>1</v>
      </c>
      <c r="AU102" s="10">
        <f t="shared" si="154"/>
        <v>1</v>
      </c>
      <c r="AV102" s="10">
        <f t="shared" si="155"/>
        <v>1</v>
      </c>
      <c r="AW102" s="10">
        <f t="shared" si="156"/>
        <v>1</v>
      </c>
      <c r="AX102" s="10">
        <f t="shared" si="157"/>
        <v>1</v>
      </c>
      <c r="AY102" s="10">
        <f t="shared" si="158"/>
        <v>2</v>
      </c>
      <c r="AZ102" s="10">
        <f t="shared" si="159"/>
        <v>1</v>
      </c>
      <c r="BA102" s="10">
        <f t="shared" si="160"/>
        <v>1</v>
      </c>
      <c r="BB102" s="10">
        <f t="shared" si="161"/>
        <v>1</v>
      </c>
      <c r="BC102" s="10">
        <f t="shared" si="162"/>
        <v>2</v>
      </c>
      <c r="BD102" s="10">
        <f t="shared" si="163"/>
        <v>2</v>
      </c>
      <c r="BF102" s="10">
        <f t="shared" si="164"/>
        <v>2</v>
      </c>
      <c r="BI102" s="10">
        <f t="shared" si="130"/>
        <v>290</v>
      </c>
      <c r="BJ102" s="10">
        <f t="shared" si="131"/>
        <v>223</v>
      </c>
      <c r="BK102" s="10" t="str">
        <f t="shared" si="132"/>
        <v/>
      </c>
      <c r="BL102" s="10" t="str">
        <f t="shared" si="133"/>
        <v/>
      </c>
      <c r="BM102" s="10" t="str">
        <f t="shared" si="134"/>
        <v/>
      </c>
      <c r="BN102" s="10" t="str">
        <f t="shared" si="135"/>
        <v/>
      </c>
      <c r="BO102" s="10" t="str">
        <f t="shared" si="136"/>
        <v/>
      </c>
      <c r="BP102" s="10" t="str">
        <f t="shared" si="137"/>
        <v/>
      </c>
      <c r="BQ102" s="10" t="str">
        <f t="shared" si="138"/>
        <v/>
      </c>
      <c r="BR102" s="10" t="str">
        <f t="shared" si="139"/>
        <v/>
      </c>
      <c r="BS102" s="10" t="str">
        <f t="shared" si="140"/>
        <v/>
      </c>
      <c r="BT102" s="10" t="str">
        <f t="shared" si="141"/>
        <v/>
      </c>
      <c r="BU102" s="10" t="str">
        <f t="shared" si="142"/>
        <v/>
      </c>
      <c r="BV102" s="10" t="str">
        <f t="shared" si="143"/>
        <v/>
      </c>
      <c r="BW102" s="10" t="str">
        <f t="shared" si="144"/>
        <v/>
      </c>
      <c r="BX102" s="10" t="str">
        <f t="shared" si="125"/>
        <v/>
      </c>
      <c r="BY102" s="10" t="str">
        <f t="shared" si="126"/>
        <v>-</v>
      </c>
      <c r="BZ102" s="10" t="str">
        <f t="shared" si="127"/>
        <v>-</v>
      </c>
      <c r="CA102" s="10" t="str">
        <f t="shared" si="128"/>
        <v>-</v>
      </c>
      <c r="CB102" s="31">
        <f t="shared" si="129"/>
        <v>13</v>
      </c>
      <c r="CD102">
        <f t="shared" si="106"/>
        <v>513</v>
      </c>
      <c r="EO102" s="10">
        <v>98</v>
      </c>
      <c r="EQ102" s="10">
        <f t="shared" si="165"/>
        <v>98</v>
      </c>
      <c r="ER102" s="10" t="str">
        <f t="shared" si="108"/>
        <v>(98)</v>
      </c>
    </row>
    <row r="103" spans="1:148" ht="15.75" x14ac:dyDescent="0.25">
      <c r="A103" s="7" t="str">
        <f t="shared" si="77"/>
        <v>99 (102)</v>
      </c>
      <c r="B103" s="92" t="s">
        <v>195</v>
      </c>
      <c r="C103" s="62" t="s">
        <v>115</v>
      </c>
      <c r="D103" s="20">
        <f t="shared" si="78"/>
        <v>506</v>
      </c>
      <c r="E103" s="18"/>
      <c r="F103" s="14">
        <f t="shared" si="79"/>
        <v>3</v>
      </c>
      <c r="G103" s="19">
        <f t="shared" si="80"/>
        <v>84.333333333333329</v>
      </c>
      <c r="H103" s="18"/>
      <c r="I103" s="14"/>
      <c r="J103" s="14">
        <v>101</v>
      </c>
      <c r="K103" s="14"/>
      <c r="L103" s="14"/>
      <c r="M103" s="14"/>
      <c r="N103" s="14"/>
      <c r="O103" s="14"/>
      <c r="P103" s="14"/>
      <c r="Q103" s="14">
        <v>199</v>
      </c>
      <c r="R103" s="50"/>
      <c r="S103" s="29"/>
      <c r="T103" s="51"/>
      <c r="U103" s="14"/>
      <c r="V103" s="64"/>
      <c r="W103" s="64"/>
      <c r="X103" s="14"/>
      <c r="Y103" s="14"/>
      <c r="Z103" s="14"/>
      <c r="AA103" s="14">
        <v>206</v>
      </c>
      <c r="AB103" s="24">
        <f t="shared" si="81"/>
        <v>17</v>
      </c>
      <c r="AC103" s="68" t="str">
        <f t="shared" si="82"/>
        <v>-</v>
      </c>
      <c r="AD103" s="68" t="str">
        <f t="shared" si="83"/>
        <v>-</v>
      </c>
      <c r="AE103" s="68" t="str">
        <f t="shared" si="84"/>
        <v>-</v>
      </c>
      <c r="AF103" s="32">
        <v>102</v>
      </c>
      <c r="AG103" s="32">
        <f t="shared" si="166"/>
        <v>99</v>
      </c>
      <c r="AH103" s="32">
        <f t="shared" si="85"/>
        <v>99</v>
      </c>
      <c r="AI103" s="17">
        <v>99</v>
      </c>
      <c r="AL103" s="10">
        <f t="shared" si="145"/>
        <v>0</v>
      </c>
      <c r="AM103" s="10">
        <f t="shared" si="146"/>
        <v>2</v>
      </c>
      <c r="AN103" s="10">
        <f t="shared" si="147"/>
        <v>2</v>
      </c>
      <c r="AO103" s="10">
        <f t="shared" si="148"/>
        <v>1</v>
      </c>
      <c r="AP103" s="10">
        <f t="shared" si="149"/>
        <v>1</v>
      </c>
      <c r="AQ103" s="10">
        <f t="shared" si="150"/>
        <v>1</v>
      </c>
      <c r="AR103" s="10">
        <f t="shared" si="151"/>
        <v>1</v>
      </c>
      <c r="AS103" s="10">
        <f t="shared" si="152"/>
        <v>1</v>
      </c>
      <c r="AT103" s="10">
        <f t="shared" si="153"/>
        <v>2</v>
      </c>
      <c r="AU103" s="10">
        <f t="shared" si="154"/>
        <v>2</v>
      </c>
      <c r="AV103" s="10">
        <f t="shared" si="155"/>
        <v>1</v>
      </c>
      <c r="AW103" s="10">
        <f t="shared" si="156"/>
        <v>1</v>
      </c>
      <c r="AX103" s="10">
        <f t="shared" si="157"/>
        <v>1</v>
      </c>
      <c r="AY103" s="10">
        <f t="shared" si="158"/>
        <v>1</v>
      </c>
      <c r="AZ103" s="10">
        <f t="shared" si="159"/>
        <v>0</v>
      </c>
      <c r="BA103" s="10">
        <f t="shared" si="160"/>
        <v>1</v>
      </c>
      <c r="BB103" s="10">
        <f t="shared" si="161"/>
        <v>1</v>
      </c>
      <c r="BC103" s="10">
        <f t="shared" si="162"/>
        <v>1</v>
      </c>
      <c r="BD103" s="10">
        <f t="shared" si="163"/>
        <v>2</v>
      </c>
      <c r="BF103" s="10">
        <f t="shared" si="164"/>
        <v>2</v>
      </c>
      <c r="BI103" s="10">
        <f t="shared" si="130"/>
        <v>206</v>
      </c>
      <c r="BJ103" s="10">
        <f t="shared" si="131"/>
        <v>199</v>
      </c>
      <c r="BK103" s="10">
        <f t="shared" si="132"/>
        <v>101</v>
      </c>
      <c r="BL103" s="10" t="str">
        <f t="shared" si="133"/>
        <v/>
      </c>
      <c r="BM103" s="10" t="str">
        <f t="shared" si="134"/>
        <v/>
      </c>
      <c r="BN103" s="10" t="str">
        <f t="shared" si="135"/>
        <v/>
      </c>
      <c r="BO103" s="10" t="str">
        <f t="shared" si="136"/>
        <v/>
      </c>
      <c r="BP103" s="10" t="str">
        <f t="shared" si="137"/>
        <v/>
      </c>
      <c r="BQ103" s="10" t="str">
        <f t="shared" si="138"/>
        <v/>
      </c>
      <c r="BR103" s="10" t="str">
        <f t="shared" si="139"/>
        <v/>
      </c>
      <c r="BS103" s="10" t="str">
        <f t="shared" si="140"/>
        <v/>
      </c>
      <c r="BT103" s="10" t="str">
        <f t="shared" si="141"/>
        <v/>
      </c>
      <c r="BU103" s="10" t="str">
        <f t="shared" si="142"/>
        <v/>
      </c>
      <c r="BV103" s="10" t="str">
        <f t="shared" si="143"/>
        <v/>
      </c>
      <c r="BW103" s="10" t="str">
        <f t="shared" si="144"/>
        <v/>
      </c>
      <c r="BX103" s="10" t="str">
        <f t="shared" si="125"/>
        <v/>
      </c>
      <c r="BY103" s="10" t="str">
        <f t="shared" si="126"/>
        <v>-</v>
      </c>
      <c r="BZ103" s="10" t="str">
        <f t="shared" si="127"/>
        <v>-</v>
      </c>
      <c r="CA103" s="10" t="str">
        <f t="shared" si="128"/>
        <v>-</v>
      </c>
      <c r="CB103" s="31">
        <f t="shared" si="129"/>
        <v>12</v>
      </c>
      <c r="CD103">
        <f t="shared" si="106"/>
        <v>506</v>
      </c>
      <c r="EO103" s="10">
        <v>99</v>
      </c>
      <c r="EQ103" s="10">
        <f t="shared" si="165"/>
        <v>99</v>
      </c>
      <c r="ER103" s="10" t="str">
        <f t="shared" si="108"/>
        <v>(102)</v>
      </c>
    </row>
    <row r="104" spans="1:148" ht="15.75" x14ac:dyDescent="0.25">
      <c r="A104" s="7" t="str">
        <f t="shared" si="77"/>
        <v>100 (100)</v>
      </c>
      <c r="B104" s="8" t="s">
        <v>286</v>
      </c>
      <c r="C104" s="62" t="s">
        <v>287</v>
      </c>
      <c r="D104" s="20">
        <f t="shared" si="78"/>
        <v>502</v>
      </c>
      <c r="E104" s="18"/>
      <c r="F104" s="14">
        <f t="shared" si="79"/>
        <v>2</v>
      </c>
      <c r="G104" s="19">
        <f t="shared" si="80"/>
        <v>125.5</v>
      </c>
      <c r="H104" s="18"/>
      <c r="I104" s="14"/>
      <c r="J104" s="14"/>
      <c r="K104" s="14"/>
      <c r="L104" s="14"/>
      <c r="M104" s="14"/>
      <c r="N104" s="14"/>
      <c r="O104" s="14"/>
      <c r="P104" s="14"/>
      <c r="Q104" s="14"/>
      <c r="R104" s="50"/>
      <c r="S104" s="29"/>
      <c r="T104" s="51"/>
      <c r="U104" s="14"/>
      <c r="V104" s="64">
        <v>222</v>
      </c>
      <c r="W104" s="64"/>
      <c r="X104" s="14"/>
      <c r="Y104" s="14"/>
      <c r="Z104" s="14">
        <v>280</v>
      </c>
      <c r="AA104" s="14"/>
      <c r="AB104" s="24">
        <f t="shared" si="81"/>
        <v>17</v>
      </c>
      <c r="AC104" s="68" t="str">
        <f t="shared" si="82"/>
        <v>-</v>
      </c>
      <c r="AD104" s="68" t="str">
        <f t="shared" si="83"/>
        <v>-</v>
      </c>
      <c r="AE104" s="68" t="str">
        <f t="shared" si="84"/>
        <v>-</v>
      </c>
      <c r="AF104" s="32">
        <v>100</v>
      </c>
      <c r="AG104" s="32">
        <f t="shared" si="166"/>
        <v>100</v>
      </c>
      <c r="AH104" s="32">
        <f t="shared" si="85"/>
        <v>100</v>
      </c>
      <c r="AI104" s="17">
        <v>100</v>
      </c>
      <c r="AL104" s="10">
        <f t="shared" si="145"/>
        <v>0</v>
      </c>
      <c r="AM104" s="10">
        <f t="shared" si="146"/>
        <v>1</v>
      </c>
      <c r="AN104" s="10">
        <f t="shared" si="147"/>
        <v>1</v>
      </c>
      <c r="AO104" s="10">
        <f t="shared" si="148"/>
        <v>1</v>
      </c>
      <c r="AP104" s="10">
        <f t="shared" si="149"/>
        <v>1</v>
      </c>
      <c r="AQ104" s="10">
        <f t="shared" si="150"/>
        <v>1</v>
      </c>
      <c r="AR104" s="10">
        <f t="shared" si="151"/>
        <v>1</v>
      </c>
      <c r="AS104" s="10">
        <f t="shared" si="152"/>
        <v>1</v>
      </c>
      <c r="AT104" s="10">
        <f t="shared" si="153"/>
        <v>1</v>
      </c>
      <c r="AU104" s="10">
        <f t="shared" si="154"/>
        <v>1</v>
      </c>
      <c r="AV104" s="10">
        <f t="shared" si="155"/>
        <v>1</v>
      </c>
      <c r="AW104" s="10">
        <f t="shared" si="156"/>
        <v>1</v>
      </c>
      <c r="AX104" s="10">
        <f t="shared" si="157"/>
        <v>1</v>
      </c>
      <c r="AY104" s="10">
        <f t="shared" si="158"/>
        <v>2</v>
      </c>
      <c r="AZ104" s="10">
        <f t="shared" si="159"/>
        <v>1</v>
      </c>
      <c r="BA104" s="10">
        <f t="shared" si="160"/>
        <v>1</v>
      </c>
      <c r="BB104" s="10">
        <f t="shared" si="161"/>
        <v>1</v>
      </c>
      <c r="BC104" s="10">
        <f t="shared" si="162"/>
        <v>2</v>
      </c>
      <c r="BD104" s="10">
        <f t="shared" si="163"/>
        <v>2</v>
      </c>
      <c r="BF104" s="10">
        <f t="shared" si="164"/>
        <v>2</v>
      </c>
      <c r="BI104" s="10">
        <f t="shared" si="130"/>
        <v>280</v>
      </c>
      <c r="BJ104" s="10">
        <f t="shared" si="131"/>
        <v>222</v>
      </c>
      <c r="BK104" s="10" t="str">
        <f t="shared" si="132"/>
        <v/>
      </c>
      <c r="BL104" s="10" t="str">
        <f t="shared" si="133"/>
        <v/>
      </c>
      <c r="BM104" s="10" t="str">
        <f t="shared" si="134"/>
        <v/>
      </c>
      <c r="BN104" s="10" t="str">
        <f t="shared" si="135"/>
        <v/>
      </c>
      <c r="BO104" s="10" t="str">
        <f t="shared" si="136"/>
        <v/>
      </c>
      <c r="BP104" s="10" t="str">
        <f t="shared" si="137"/>
        <v/>
      </c>
      <c r="BQ104" s="10" t="str">
        <f t="shared" si="138"/>
        <v/>
      </c>
      <c r="BR104" s="10" t="str">
        <f t="shared" si="139"/>
        <v/>
      </c>
      <c r="BS104" s="10" t="str">
        <f t="shared" si="140"/>
        <v/>
      </c>
      <c r="BT104" s="10" t="str">
        <f t="shared" si="141"/>
        <v/>
      </c>
      <c r="BU104" s="10" t="str">
        <f t="shared" si="142"/>
        <v/>
      </c>
      <c r="BV104" s="10" t="str">
        <f t="shared" si="143"/>
        <v/>
      </c>
      <c r="BW104" s="10" t="str">
        <f t="shared" si="144"/>
        <v/>
      </c>
      <c r="BX104" s="10" t="str">
        <f t="shared" si="125"/>
        <v/>
      </c>
      <c r="BY104" s="10" t="str">
        <f t="shared" si="126"/>
        <v>-</v>
      </c>
      <c r="BZ104" s="10" t="str">
        <f t="shared" si="127"/>
        <v>-</v>
      </c>
      <c r="CA104" s="10" t="str">
        <f t="shared" si="128"/>
        <v>-</v>
      </c>
      <c r="CB104" s="31">
        <f t="shared" si="129"/>
        <v>13</v>
      </c>
      <c r="CD104">
        <f t="shared" si="106"/>
        <v>502</v>
      </c>
      <c r="EO104" s="10">
        <v>100</v>
      </c>
      <c r="EQ104" s="10">
        <f t="shared" si="165"/>
        <v>100</v>
      </c>
      <c r="ER104" s="10" t="str">
        <f t="shared" si="108"/>
        <v>(100)</v>
      </c>
    </row>
    <row r="105" spans="1:148" ht="15.75" x14ac:dyDescent="0.25">
      <c r="A105" s="7" t="str">
        <f t="shared" si="77"/>
        <v>101 (101)</v>
      </c>
      <c r="B105" s="8" t="s">
        <v>168</v>
      </c>
      <c r="C105" s="9" t="s">
        <v>95</v>
      </c>
      <c r="D105" s="20">
        <f t="shared" si="78"/>
        <v>499</v>
      </c>
      <c r="E105" s="18"/>
      <c r="F105" s="14">
        <f t="shared" si="79"/>
        <v>4</v>
      </c>
      <c r="G105" s="19">
        <f t="shared" si="80"/>
        <v>62.375</v>
      </c>
      <c r="H105" s="18"/>
      <c r="I105" s="14"/>
      <c r="J105" s="14"/>
      <c r="K105" s="14"/>
      <c r="L105" s="14"/>
      <c r="M105" s="14">
        <v>136</v>
      </c>
      <c r="N105" s="14"/>
      <c r="O105" s="14"/>
      <c r="P105" s="14"/>
      <c r="Q105" s="14"/>
      <c r="R105" s="50"/>
      <c r="S105" s="29"/>
      <c r="T105" s="51">
        <v>88</v>
      </c>
      <c r="U105" s="14">
        <v>140</v>
      </c>
      <c r="V105" s="64">
        <v>135</v>
      </c>
      <c r="W105" s="64"/>
      <c r="X105" s="14"/>
      <c r="Y105" s="14"/>
      <c r="Z105" s="14"/>
      <c r="AA105" s="14"/>
      <c r="AB105" s="24">
        <f t="shared" si="81"/>
        <v>17</v>
      </c>
      <c r="AC105" s="68" t="str">
        <f t="shared" si="82"/>
        <v>-</v>
      </c>
      <c r="AD105" s="68" t="str">
        <f t="shared" si="83"/>
        <v>-</v>
      </c>
      <c r="AE105" s="68" t="str">
        <f t="shared" si="84"/>
        <v>-</v>
      </c>
      <c r="AF105" s="32">
        <v>101</v>
      </c>
      <c r="AG105" s="32">
        <f t="shared" si="166"/>
        <v>101</v>
      </c>
      <c r="AH105" s="32">
        <f t="shared" si="85"/>
        <v>101</v>
      </c>
      <c r="AI105" s="17">
        <v>101</v>
      </c>
      <c r="AL105" s="10">
        <f t="shared" si="145"/>
        <v>0</v>
      </c>
      <c r="AM105" s="10">
        <f t="shared" si="146"/>
        <v>1</v>
      </c>
      <c r="AN105" s="10">
        <f t="shared" si="147"/>
        <v>1</v>
      </c>
      <c r="AO105" s="10">
        <f t="shared" si="148"/>
        <v>1</v>
      </c>
      <c r="AP105" s="10">
        <f t="shared" si="149"/>
        <v>2</v>
      </c>
      <c r="AQ105" s="10">
        <f t="shared" si="150"/>
        <v>2</v>
      </c>
      <c r="AR105" s="10">
        <f t="shared" si="151"/>
        <v>1</v>
      </c>
      <c r="AS105" s="10">
        <f t="shared" si="152"/>
        <v>1</v>
      </c>
      <c r="AT105" s="10">
        <f t="shared" si="153"/>
        <v>1</v>
      </c>
      <c r="AU105" s="10">
        <f t="shared" si="154"/>
        <v>1</v>
      </c>
      <c r="AV105" s="10">
        <f t="shared" si="155"/>
        <v>1</v>
      </c>
      <c r="AW105" s="10">
        <f t="shared" si="156"/>
        <v>2</v>
      </c>
      <c r="AX105" s="10">
        <f t="shared" si="157"/>
        <v>3</v>
      </c>
      <c r="AY105" s="10">
        <f t="shared" si="158"/>
        <v>3</v>
      </c>
      <c r="AZ105" s="10">
        <f t="shared" si="159"/>
        <v>1</v>
      </c>
      <c r="BA105" s="10">
        <f t="shared" si="160"/>
        <v>1</v>
      </c>
      <c r="BB105" s="10">
        <f t="shared" si="161"/>
        <v>1</v>
      </c>
      <c r="BC105" s="10">
        <f t="shared" si="162"/>
        <v>1</v>
      </c>
      <c r="BD105" s="10">
        <f t="shared" si="163"/>
        <v>1</v>
      </c>
      <c r="BF105" s="10">
        <f t="shared" si="164"/>
        <v>2</v>
      </c>
      <c r="BI105" s="10">
        <f t="shared" si="130"/>
        <v>140</v>
      </c>
      <c r="BJ105" s="10">
        <f t="shared" si="131"/>
        <v>136</v>
      </c>
      <c r="BK105" s="10">
        <f t="shared" si="132"/>
        <v>135</v>
      </c>
      <c r="BL105" s="10">
        <f t="shared" si="133"/>
        <v>88</v>
      </c>
      <c r="BM105" s="10" t="str">
        <f t="shared" si="134"/>
        <v/>
      </c>
      <c r="BN105" s="10" t="str">
        <f t="shared" si="135"/>
        <v/>
      </c>
      <c r="BO105" s="10" t="str">
        <f t="shared" si="136"/>
        <v/>
      </c>
      <c r="BP105" s="10" t="str">
        <f t="shared" si="137"/>
        <v/>
      </c>
      <c r="BQ105" s="10" t="str">
        <f t="shared" si="138"/>
        <v/>
      </c>
      <c r="BR105" s="10" t="str">
        <f t="shared" si="139"/>
        <v/>
      </c>
      <c r="BS105" s="10" t="str">
        <f t="shared" si="140"/>
        <v/>
      </c>
      <c r="BT105" s="10" t="str">
        <f t="shared" si="141"/>
        <v/>
      </c>
      <c r="BU105" s="10" t="str">
        <f t="shared" si="142"/>
        <v/>
      </c>
      <c r="BV105" s="10" t="str">
        <f t="shared" si="143"/>
        <v/>
      </c>
      <c r="BW105" s="10" t="str">
        <f t="shared" si="144"/>
        <v/>
      </c>
      <c r="BX105" s="10" t="str">
        <f t="shared" si="125"/>
        <v/>
      </c>
      <c r="BY105" s="10" t="str">
        <f t="shared" si="126"/>
        <v>-</v>
      </c>
      <c r="BZ105" s="10" t="str">
        <f t="shared" si="127"/>
        <v>-</v>
      </c>
      <c r="CA105" s="10" t="str">
        <f t="shared" si="128"/>
        <v>-</v>
      </c>
      <c r="CB105" s="31">
        <f t="shared" si="129"/>
        <v>11</v>
      </c>
      <c r="CD105">
        <f t="shared" si="106"/>
        <v>499</v>
      </c>
      <c r="EO105" s="10">
        <v>101</v>
      </c>
      <c r="EQ105" s="10">
        <f t="shared" si="165"/>
        <v>101</v>
      </c>
      <c r="ER105" s="10" t="str">
        <f t="shared" si="108"/>
        <v>(101)</v>
      </c>
    </row>
    <row r="106" spans="1:148" ht="15.75" x14ac:dyDescent="0.25">
      <c r="A106" s="7" t="str">
        <f t="shared" si="77"/>
        <v>102 (103)</v>
      </c>
      <c r="B106" s="8" t="s">
        <v>48</v>
      </c>
      <c r="C106" s="9" t="s">
        <v>43</v>
      </c>
      <c r="D106" s="20">
        <f t="shared" si="78"/>
        <v>472</v>
      </c>
      <c r="E106" s="18"/>
      <c r="F106" s="14">
        <f t="shared" si="79"/>
        <v>2</v>
      </c>
      <c r="G106" s="19">
        <f t="shared" si="80"/>
        <v>118</v>
      </c>
      <c r="H106" s="18"/>
      <c r="I106" s="61"/>
      <c r="J106" s="61"/>
      <c r="K106" s="61"/>
      <c r="L106" s="61"/>
      <c r="M106" s="61"/>
      <c r="N106" s="61"/>
      <c r="O106" s="61"/>
      <c r="P106" s="61"/>
      <c r="Q106" s="61">
        <v>276</v>
      </c>
      <c r="R106" s="97"/>
      <c r="S106" s="61"/>
      <c r="T106" s="94"/>
      <c r="U106" s="61">
        <v>196</v>
      </c>
      <c r="V106" s="61"/>
      <c r="W106" s="61"/>
      <c r="X106" s="61"/>
      <c r="Y106" s="61"/>
      <c r="Z106" s="61"/>
      <c r="AA106" s="61"/>
      <c r="AB106" s="105">
        <f t="shared" si="81"/>
        <v>17</v>
      </c>
      <c r="AC106" s="68" t="str">
        <f t="shared" si="82"/>
        <v>-</v>
      </c>
      <c r="AD106" s="68" t="str">
        <f t="shared" si="83"/>
        <v>-</v>
      </c>
      <c r="AE106" s="68" t="str">
        <f t="shared" si="84"/>
        <v>-</v>
      </c>
      <c r="AF106" s="32">
        <v>103</v>
      </c>
      <c r="AG106" s="32">
        <f t="shared" si="166"/>
        <v>102</v>
      </c>
      <c r="AH106" s="32">
        <f t="shared" si="85"/>
        <v>102</v>
      </c>
      <c r="AI106" s="17">
        <v>102</v>
      </c>
      <c r="AL106" s="10">
        <f t="shared" si="145"/>
        <v>0</v>
      </c>
      <c r="AM106" s="10">
        <f t="shared" si="146"/>
        <v>1</v>
      </c>
      <c r="AN106" s="10">
        <f t="shared" si="147"/>
        <v>1</v>
      </c>
      <c r="AO106" s="10">
        <f t="shared" si="148"/>
        <v>1</v>
      </c>
      <c r="AP106" s="10">
        <f t="shared" si="149"/>
        <v>1</v>
      </c>
      <c r="AQ106" s="10">
        <f t="shared" si="150"/>
        <v>1</v>
      </c>
      <c r="AR106" s="10">
        <f t="shared" si="151"/>
        <v>1</v>
      </c>
      <c r="AS106" s="10">
        <f t="shared" si="152"/>
        <v>1</v>
      </c>
      <c r="AT106" s="10">
        <f t="shared" si="153"/>
        <v>2</v>
      </c>
      <c r="AU106" s="10">
        <f t="shared" si="154"/>
        <v>2</v>
      </c>
      <c r="AV106" s="10">
        <f t="shared" si="155"/>
        <v>1</v>
      </c>
      <c r="AW106" s="10">
        <f t="shared" si="156"/>
        <v>1</v>
      </c>
      <c r="AX106" s="10">
        <f t="shared" si="157"/>
        <v>2</v>
      </c>
      <c r="AY106" s="10">
        <f t="shared" si="158"/>
        <v>2</v>
      </c>
      <c r="AZ106" s="10">
        <f t="shared" si="159"/>
        <v>0</v>
      </c>
      <c r="BA106" s="10">
        <f t="shared" si="160"/>
        <v>1</v>
      </c>
      <c r="BB106" s="10">
        <f t="shared" si="161"/>
        <v>1</v>
      </c>
      <c r="BC106" s="10">
        <f t="shared" si="162"/>
        <v>1</v>
      </c>
      <c r="BD106" s="10">
        <f t="shared" si="163"/>
        <v>1</v>
      </c>
      <c r="BF106" s="10">
        <f t="shared" si="164"/>
        <v>2</v>
      </c>
      <c r="BI106" s="10">
        <f t="shared" si="130"/>
        <v>276</v>
      </c>
      <c r="BJ106" s="10">
        <f t="shared" si="131"/>
        <v>196</v>
      </c>
      <c r="BK106" s="10" t="str">
        <f t="shared" si="132"/>
        <v/>
      </c>
      <c r="BL106" s="10" t="str">
        <f t="shared" si="133"/>
        <v/>
      </c>
      <c r="BM106" s="10" t="str">
        <f t="shared" si="134"/>
        <v/>
      </c>
      <c r="BN106" s="10" t="str">
        <f t="shared" si="135"/>
        <v/>
      </c>
      <c r="BO106" s="10" t="str">
        <f t="shared" si="136"/>
        <v/>
      </c>
      <c r="BP106" s="10" t="str">
        <f t="shared" si="137"/>
        <v/>
      </c>
      <c r="BQ106" s="10" t="str">
        <f t="shared" si="138"/>
        <v/>
      </c>
      <c r="BR106" s="10" t="str">
        <f t="shared" si="139"/>
        <v/>
      </c>
      <c r="BS106" s="10" t="str">
        <f t="shared" si="140"/>
        <v/>
      </c>
      <c r="BT106" s="10" t="str">
        <f t="shared" si="141"/>
        <v/>
      </c>
      <c r="BU106" s="10" t="str">
        <f t="shared" si="142"/>
        <v/>
      </c>
      <c r="BV106" s="10" t="str">
        <f t="shared" si="143"/>
        <v/>
      </c>
      <c r="BW106" s="10" t="str">
        <f t="shared" si="144"/>
        <v/>
      </c>
      <c r="BX106" s="10" t="str">
        <f t="shared" si="125"/>
        <v/>
      </c>
      <c r="BY106" s="10" t="str">
        <f t="shared" si="126"/>
        <v>-</v>
      </c>
      <c r="BZ106" s="10" t="str">
        <f t="shared" si="127"/>
        <v>-</v>
      </c>
      <c r="CA106" s="10" t="str">
        <f t="shared" si="128"/>
        <v>-</v>
      </c>
      <c r="CB106" s="31">
        <f t="shared" si="129"/>
        <v>13</v>
      </c>
      <c r="CD106">
        <f t="shared" si="106"/>
        <v>472</v>
      </c>
      <c r="EO106" s="10">
        <v>103</v>
      </c>
      <c r="EQ106" s="10">
        <f t="shared" si="165"/>
        <v>102</v>
      </c>
      <c r="ER106" s="10" t="str">
        <f t="shared" si="108"/>
        <v>(103)</v>
      </c>
    </row>
    <row r="107" spans="1:148" ht="15.75" x14ac:dyDescent="0.25">
      <c r="A107" s="7" t="str">
        <f t="shared" si="77"/>
        <v>103 (104)</v>
      </c>
      <c r="B107" s="8" t="s">
        <v>45</v>
      </c>
      <c r="C107" s="9" t="s">
        <v>43</v>
      </c>
      <c r="D107" s="20">
        <f t="shared" si="78"/>
        <v>461</v>
      </c>
      <c r="E107" s="18"/>
      <c r="F107" s="14">
        <f t="shared" si="79"/>
        <v>2</v>
      </c>
      <c r="G107" s="19">
        <f t="shared" si="80"/>
        <v>115.25</v>
      </c>
      <c r="H107" s="18"/>
      <c r="I107" s="61"/>
      <c r="J107" s="61"/>
      <c r="K107" s="61"/>
      <c r="L107" s="61"/>
      <c r="M107" s="61"/>
      <c r="N107" s="61"/>
      <c r="O107" s="61"/>
      <c r="P107" s="61"/>
      <c r="Q107" s="61">
        <v>260</v>
      </c>
      <c r="R107" s="97"/>
      <c r="S107" s="61"/>
      <c r="T107" s="94"/>
      <c r="U107" s="61">
        <v>201</v>
      </c>
      <c r="V107" s="61"/>
      <c r="W107" s="61"/>
      <c r="X107" s="61"/>
      <c r="Y107" s="61"/>
      <c r="Z107" s="61"/>
      <c r="AA107" s="61"/>
      <c r="AB107" s="105">
        <f t="shared" si="81"/>
        <v>17</v>
      </c>
      <c r="AC107" s="68" t="str">
        <f t="shared" si="82"/>
        <v>-</v>
      </c>
      <c r="AD107" s="68" t="str">
        <f t="shared" si="83"/>
        <v>-</v>
      </c>
      <c r="AE107" s="68" t="str">
        <f t="shared" si="84"/>
        <v>-</v>
      </c>
      <c r="AF107" s="32">
        <v>104</v>
      </c>
      <c r="AG107" s="32">
        <f t="shared" si="166"/>
        <v>103</v>
      </c>
      <c r="AH107" s="32">
        <f t="shared" si="85"/>
        <v>103</v>
      </c>
      <c r="AI107" s="17">
        <v>103</v>
      </c>
      <c r="AL107" s="10">
        <f t="shared" si="145"/>
        <v>0</v>
      </c>
      <c r="AM107" s="10">
        <f t="shared" si="146"/>
        <v>1</v>
      </c>
      <c r="AN107" s="10">
        <f t="shared" si="147"/>
        <v>1</v>
      </c>
      <c r="AO107" s="10">
        <f t="shared" si="148"/>
        <v>1</v>
      </c>
      <c r="AP107" s="10">
        <f t="shared" si="149"/>
        <v>1</v>
      </c>
      <c r="AQ107" s="10">
        <f t="shared" si="150"/>
        <v>1</v>
      </c>
      <c r="AR107" s="10">
        <f t="shared" si="151"/>
        <v>1</v>
      </c>
      <c r="AS107" s="10">
        <f t="shared" si="152"/>
        <v>1</v>
      </c>
      <c r="AT107" s="10">
        <f t="shared" si="153"/>
        <v>2</v>
      </c>
      <c r="AU107" s="10">
        <f t="shared" si="154"/>
        <v>2</v>
      </c>
      <c r="AV107" s="10">
        <f t="shared" si="155"/>
        <v>1</v>
      </c>
      <c r="AW107" s="10">
        <f t="shared" si="156"/>
        <v>1</v>
      </c>
      <c r="AX107" s="10">
        <f t="shared" si="157"/>
        <v>2</v>
      </c>
      <c r="AY107" s="10">
        <f t="shared" si="158"/>
        <v>2</v>
      </c>
      <c r="AZ107" s="10">
        <f t="shared" si="159"/>
        <v>0</v>
      </c>
      <c r="BA107" s="10">
        <f t="shared" si="160"/>
        <v>1</v>
      </c>
      <c r="BB107" s="10">
        <f t="shared" si="161"/>
        <v>1</v>
      </c>
      <c r="BC107" s="10">
        <f t="shared" si="162"/>
        <v>1</v>
      </c>
      <c r="BD107" s="10">
        <f t="shared" si="163"/>
        <v>1</v>
      </c>
      <c r="BF107" s="10">
        <f t="shared" si="164"/>
        <v>2</v>
      </c>
      <c r="BI107" s="10">
        <f t="shared" si="130"/>
        <v>260</v>
      </c>
      <c r="BJ107" s="10">
        <f t="shared" si="131"/>
        <v>201</v>
      </c>
      <c r="BK107" s="10" t="str">
        <f t="shared" si="132"/>
        <v/>
      </c>
      <c r="BL107" s="10" t="str">
        <f t="shared" si="133"/>
        <v/>
      </c>
      <c r="BM107" s="10" t="str">
        <f t="shared" si="134"/>
        <v/>
      </c>
      <c r="BN107" s="10" t="str">
        <f t="shared" si="135"/>
        <v/>
      </c>
      <c r="BO107" s="10" t="str">
        <f t="shared" si="136"/>
        <v/>
      </c>
      <c r="BP107" s="10" t="str">
        <f t="shared" si="137"/>
        <v/>
      </c>
      <c r="BQ107" s="10" t="str">
        <f t="shared" si="138"/>
        <v/>
      </c>
      <c r="BR107" s="10" t="str">
        <f t="shared" si="139"/>
        <v/>
      </c>
      <c r="BS107" s="10" t="str">
        <f t="shared" si="140"/>
        <v/>
      </c>
      <c r="BT107" s="10" t="str">
        <f t="shared" si="141"/>
        <v/>
      </c>
      <c r="BU107" s="10" t="str">
        <f t="shared" si="142"/>
        <v/>
      </c>
      <c r="BV107" s="10" t="str">
        <f t="shared" si="143"/>
        <v/>
      </c>
      <c r="BW107" s="10" t="str">
        <f t="shared" si="144"/>
        <v/>
      </c>
      <c r="BX107" s="10" t="str">
        <f t="shared" si="125"/>
        <v/>
      </c>
      <c r="BY107" s="10" t="str">
        <f t="shared" si="126"/>
        <v>-</v>
      </c>
      <c r="BZ107" s="10" t="str">
        <f t="shared" si="127"/>
        <v>-</v>
      </c>
      <c r="CA107" s="10" t="str">
        <f t="shared" si="128"/>
        <v>-</v>
      </c>
      <c r="CB107" s="31">
        <f t="shared" si="129"/>
        <v>13</v>
      </c>
      <c r="CD107">
        <f t="shared" si="106"/>
        <v>461</v>
      </c>
      <c r="EO107" s="10">
        <v>104</v>
      </c>
      <c r="EQ107" s="10">
        <f t="shared" si="165"/>
        <v>103</v>
      </c>
      <c r="ER107" s="10" t="str">
        <f t="shared" si="108"/>
        <v>(104)</v>
      </c>
    </row>
    <row r="108" spans="1:148" ht="15.75" x14ac:dyDescent="0.25">
      <c r="A108" s="7" t="str">
        <f t="shared" si="77"/>
        <v>104 (105)</v>
      </c>
      <c r="B108" s="92" t="s">
        <v>290</v>
      </c>
      <c r="C108" s="62" t="s">
        <v>287</v>
      </c>
      <c r="D108" s="20">
        <f t="shared" si="78"/>
        <v>453</v>
      </c>
      <c r="E108" s="18"/>
      <c r="F108" s="14">
        <f t="shared" si="79"/>
        <v>2</v>
      </c>
      <c r="G108" s="19">
        <f t="shared" si="80"/>
        <v>113.25</v>
      </c>
      <c r="H108" s="18"/>
      <c r="I108" s="14"/>
      <c r="J108" s="14"/>
      <c r="K108" s="14"/>
      <c r="L108" s="14"/>
      <c r="M108" s="14"/>
      <c r="N108" s="14"/>
      <c r="O108" s="14"/>
      <c r="P108" s="14"/>
      <c r="Q108" s="14"/>
      <c r="R108" s="50"/>
      <c r="S108" s="29"/>
      <c r="T108" s="51"/>
      <c r="U108" s="14"/>
      <c r="V108" s="64">
        <v>243</v>
      </c>
      <c r="W108" s="64"/>
      <c r="X108" s="14"/>
      <c r="Y108" s="14"/>
      <c r="Z108" s="14">
        <v>210</v>
      </c>
      <c r="AA108" s="14"/>
      <c r="AB108" s="24">
        <f t="shared" si="81"/>
        <v>17</v>
      </c>
      <c r="AC108" s="68" t="str">
        <f t="shared" si="82"/>
        <v>-</v>
      </c>
      <c r="AD108" s="68" t="str">
        <f t="shared" si="83"/>
        <v>-</v>
      </c>
      <c r="AE108" s="68" t="str">
        <f t="shared" si="84"/>
        <v>-</v>
      </c>
      <c r="AF108" s="32">
        <v>105</v>
      </c>
      <c r="AG108" s="32">
        <f t="shared" si="166"/>
        <v>104</v>
      </c>
      <c r="AH108" s="32">
        <f t="shared" si="85"/>
        <v>104</v>
      </c>
      <c r="AI108" s="17">
        <v>104</v>
      </c>
      <c r="AL108" s="10">
        <f t="shared" si="145"/>
        <v>0</v>
      </c>
      <c r="AM108" s="10">
        <f t="shared" si="146"/>
        <v>1</v>
      </c>
      <c r="AN108" s="10">
        <f t="shared" si="147"/>
        <v>1</v>
      </c>
      <c r="AO108" s="10">
        <f t="shared" si="148"/>
        <v>1</v>
      </c>
      <c r="AP108" s="10">
        <f t="shared" si="149"/>
        <v>1</v>
      </c>
      <c r="AQ108" s="10">
        <f t="shared" si="150"/>
        <v>1</v>
      </c>
      <c r="AR108" s="10">
        <f t="shared" si="151"/>
        <v>1</v>
      </c>
      <c r="AS108" s="10">
        <f t="shared" si="152"/>
        <v>1</v>
      </c>
      <c r="AT108" s="10">
        <f t="shared" si="153"/>
        <v>1</v>
      </c>
      <c r="AU108" s="10">
        <f t="shared" si="154"/>
        <v>1</v>
      </c>
      <c r="AV108" s="10">
        <f t="shared" si="155"/>
        <v>1</v>
      </c>
      <c r="AW108" s="10">
        <f t="shared" si="156"/>
        <v>1</v>
      </c>
      <c r="AX108" s="10">
        <f t="shared" si="157"/>
        <v>1</v>
      </c>
      <c r="AY108" s="10">
        <f t="shared" si="158"/>
        <v>2</v>
      </c>
      <c r="AZ108" s="10">
        <f t="shared" si="159"/>
        <v>1</v>
      </c>
      <c r="BA108" s="10">
        <f t="shared" si="160"/>
        <v>1</v>
      </c>
      <c r="BB108" s="10">
        <f t="shared" si="161"/>
        <v>1</v>
      </c>
      <c r="BC108" s="10">
        <f t="shared" si="162"/>
        <v>2</v>
      </c>
      <c r="BD108" s="10">
        <f t="shared" si="163"/>
        <v>2</v>
      </c>
      <c r="BF108" s="10">
        <f t="shared" si="164"/>
        <v>2</v>
      </c>
      <c r="BI108" s="10">
        <f t="shared" si="130"/>
        <v>243</v>
      </c>
      <c r="BJ108" s="10">
        <f t="shared" si="131"/>
        <v>210</v>
      </c>
      <c r="BK108" s="10" t="str">
        <f t="shared" si="132"/>
        <v/>
      </c>
      <c r="BL108" s="10" t="str">
        <f t="shared" si="133"/>
        <v/>
      </c>
      <c r="BM108" s="10" t="str">
        <f t="shared" si="134"/>
        <v/>
      </c>
      <c r="BN108" s="10" t="str">
        <f t="shared" si="135"/>
        <v/>
      </c>
      <c r="BO108" s="10" t="str">
        <f t="shared" si="136"/>
        <v/>
      </c>
      <c r="BP108" s="10" t="str">
        <f t="shared" si="137"/>
        <v/>
      </c>
      <c r="BQ108" s="10" t="str">
        <f t="shared" si="138"/>
        <v/>
      </c>
      <c r="BR108" s="10" t="str">
        <f t="shared" si="139"/>
        <v/>
      </c>
      <c r="BS108" s="10" t="str">
        <f t="shared" si="140"/>
        <v/>
      </c>
      <c r="BT108" s="10" t="str">
        <f t="shared" si="141"/>
        <v/>
      </c>
      <c r="BU108" s="10" t="str">
        <f t="shared" si="142"/>
        <v/>
      </c>
      <c r="BV108" s="10" t="str">
        <f t="shared" si="143"/>
        <v/>
      </c>
      <c r="BW108" s="10" t="str">
        <f t="shared" si="144"/>
        <v/>
      </c>
      <c r="BX108" s="10" t="str">
        <f t="shared" si="125"/>
        <v/>
      </c>
      <c r="BY108" s="10" t="str">
        <f t="shared" si="126"/>
        <v>-</v>
      </c>
      <c r="BZ108" s="10" t="str">
        <f t="shared" si="127"/>
        <v>-</v>
      </c>
      <c r="CA108" s="10" t="str">
        <f t="shared" si="128"/>
        <v>-</v>
      </c>
      <c r="CB108" s="31">
        <f t="shared" si="129"/>
        <v>13</v>
      </c>
      <c r="CD108">
        <f t="shared" si="106"/>
        <v>453</v>
      </c>
      <c r="EO108" s="10">
        <v>105</v>
      </c>
      <c r="EQ108" s="10">
        <f t="shared" si="165"/>
        <v>104</v>
      </c>
      <c r="ER108" s="10" t="str">
        <f t="shared" si="108"/>
        <v>(105)</v>
      </c>
    </row>
    <row r="109" spans="1:148" ht="15.75" x14ac:dyDescent="0.25">
      <c r="A109" s="7" t="str">
        <f t="shared" si="77"/>
        <v>105 (106)</v>
      </c>
      <c r="B109" s="8" t="s">
        <v>288</v>
      </c>
      <c r="C109" s="9" t="s">
        <v>287</v>
      </c>
      <c r="D109" s="20">
        <f t="shared" si="78"/>
        <v>408</v>
      </c>
      <c r="E109" s="18"/>
      <c r="F109" s="14">
        <f t="shared" si="79"/>
        <v>2</v>
      </c>
      <c r="G109" s="19">
        <f t="shared" si="80"/>
        <v>102</v>
      </c>
      <c r="H109" s="18"/>
      <c r="I109" s="61"/>
      <c r="J109" s="61"/>
      <c r="K109" s="61"/>
      <c r="L109" s="61"/>
      <c r="M109" s="61"/>
      <c r="N109" s="61"/>
      <c r="O109" s="61"/>
      <c r="P109" s="61"/>
      <c r="Q109" s="61"/>
      <c r="R109" s="97"/>
      <c r="S109" s="61"/>
      <c r="T109" s="94"/>
      <c r="U109" s="61"/>
      <c r="V109" s="61">
        <v>181</v>
      </c>
      <c r="W109" s="61"/>
      <c r="X109" s="61"/>
      <c r="Y109" s="61"/>
      <c r="Z109" s="61">
        <v>227</v>
      </c>
      <c r="AA109" s="61"/>
      <c r="AB109" s="105">
        <f t="shared" si="81"/>
        <v>17</v>
      </c>
      <c r="AC109" s="68" t="str">
        <f t="shared" si="82"/>
        <v>-</v>
      </c>
      <c r="AD109" s="68" t="str">
        <f t="shared" si="83"/>
        <v>-</v>
      </c>
      <c r="AE109" s="68" t="str">
        <f t="shared" si="84"/>
        <v>-</v>
      </c>
      <c r="AF109" s="32">
        <v>106</v>
      </c>
      <c r="AG109" s="32">
        <f t="shared" si="166"/>
        <v>105</v>
      </c>
      <c r="AH109" s="32">
        <f t="shared" si="85"/>
        <v>105</v>
      </c>
      <c r="AI109" s="17">
        <v>105</v>
      </c>
      <c r="AL109" s="10">
        <f t="shared" si="145"/>
        <v>0</v>
      </c>
      <c r="AM109" s="10">
        <f t="shared" si="146"/>
        <v>1</v>
      </c>
      <c r="AN109" s="10">
        <f t="shared" si="147"/>
        <v>1</v>
      </c>
      <c r="AO109" s="10">
        <f t="shared" si="148"/>
        <v>1</v>
      </c>
      <c r="AP109" s="10">
        <f t="shared" si="149"/>
        <v>1</v>
      </c>
      <c r="AQ109" s="10">
        <f t="shared" si="150"/>
        <v>1</v>
      </c>
      <c r="AR109" s="10">
        <f t="shared" si="151"/>
        <v>1</v>
      </c>
      <c r="AS109" s="10">
        <f t="shared" si="152"/>
        <v>1</v>
      </c>
      <c r="AT109" s="10">
        <f t="shared" si="153"/>
        <v>1</v>
      </c>
      <c r="AU109" s="10">
        <f t="shared" si="154"/>
        <v>1</v>
      </c>
      <c r="AV109" s="10">
        <f t="shared" si="155"/>
        <v>1</v>
      </c>
      <c r="AW109" s="10">
        <f t="shared" si="156"/>
        <v>1</v>
      </c>
      <c r="AX109" s="10">
        <f t="shared" si="157"/>
        <v>1</v>
      </c>
      <c r="AY109" s="10">
        <f t="shared" si="158"/>
        <v>2</v>
      </c>
      <c r="AZ109" s="10">
        <f t="shared" si="159"/>
        <v>1</v>
      </c>
      <c r="BA109" s="10">
        <f t="shared" si="160"/>
        <v>1</v>
      </c>
      <c r="BB109" s="10">
        <f t="shared" si="161"/>
        <v>1</v>
      </c>
      <c r="BC109" s="10">
        <f t="shared" si="162"/>
        <v>2</v>
      </c>
      <c r="BD109" s="10">
        <f t="shared" si="163"/>
        <v>2</v>
      </c>
      <c r="BF109" s="10">
        <f t="shared" si="164"/>
        <v>2</v>
      </c>
      <c r="BI109" s="10">
        <f t="shared" si="130"/>
        <v>227</v>
      </c>
      <c r="BJ109" s="10">
        <f t="shared" si="131"/>
        <v>181</v>
      </c>
      <c r="BK109" s="10" t="str">
        <f t="shared" si="132"/>
        <v/>
      </c>
      <c r="BL109" s="10" t="str">
        <f t="shared" si="133"/>
        <v/>
      </c>
      <c r="BM109" s="10" t="str">
        <f t="shared" si="134"/>
        <v/>
      </c>
      <c r="BN109" s="10" t="str">
        <f t="shared" si="135"/>
        <v/>
      </c>
      <c r="BO109" s="10" t="str">
        <f t="shared" si="136"/>
        <v/>
      </c>
      <c r="BP109" s="10" t="str">
        <f t="shared" si="137"/>
        <v/>
      </c>
      <c r="BQ109" s="10" t="str">
        <f t="shared" si="138"/>
        <v/>
      </c>
      <c r="BR109" s="10" t="str">
        <f t="shared" si="139"/>
        <v/>
      </c>
      <c r="BS109" s="10" t="str">
        <f t="shared" si="140"/>
        <v/>
      </c>
      <c r="BT109" s="10" t="str">
        <f t="shared" si="141"/>
        <v/>
      </c>
      <c r="BU109" s="10" t="str">
        <f t="shared" si="142"/>
        <v/>
      </c>
      <c r="BV109" s="10" t="str">
        <f t="shared" si="143"/>
        <v/>
      </c>
      <c r="BW109" s="10" t="str">
        <f t="shared" si="144"/>
        <v/>
      </c>
      <c r="BX109" s="10" t="str">
        <f t="shared" si="125"/>
        <v/>
      </c>
      <c r="BY109" s="10" t="str">
        <f t="shared" si="126"/>
        <v>-</v>
      </c>
      <c r="BZ109" s="10" t="str">
        <f t="shared" si="127"/>
        <v>-</v>
      </c>
      <c r="CA109" s="10" t="str">
        <f t="shared" si="128"/>
        <v>-</v>
      </c>
      <c r="CB109" s="31">
        <f t="shared" si="129"/>
        <v>13</v>
      </c>
      <c r="CD109">
        <f t="shared" si="106"/>
        <v>408</v>
      </c>
      <c r="EO109" s="10">
        <v>106</v>
      </c>
      <c r="EQ109" s="10">
        <f t="shared" si="165"/>
        <v>105</v>
      </c>
      <c r="ER109" s="10" t="str">
        <f t="shared" si="108"/>
        <v>(106)</v>
      </c>
    </row>
    <row r="110" spans="1:148" ht="15.75" x14ac:dyDescent="0.25">
      <c r="A110" s="7" t="str">
        <f t="shared" si="77"/>
        <v>106 (107)</v>
      </c>
      <c r="B110" s="8" t="s">
        <v>257</v>
      </c>
      <c r="C110" s="93" t="s">
        <v>88</v>
      </c>
      <c r="D110" s="20">
        <f t="shared" si="78"/>
        <v>397</v>
      </c>
      <c r="F110" s="14">
        <f t="shared" si="79"/>
        <v>2</v>
      </c>
      <c r="G110" s="19">
        <f t="shared" si="80"/>
        <v>99.25</v>
      </c>
      <c r="H110" s="98"/>
      <c r="I110" s="45"/>
      <c r="J110" s="45">
        <v>162</v>
      </c>
      <c r="K110" s="45"/>
      <c r="L110" s="45"/>
      <c r="M110" s="45"/>
      <c r="N110" s="45"/>
      <c r="O110" s="29"/>
      <c r="P110" s="45"/>
      <c r="Q110" s="45"/>
      <c r="R110" s="142"/>
      <c r="S110" s="45"/>
      <c r="T110" s="143"/>
      <c r="U110" s="45"/>
      <c r="V110" s="45"/>
      <c r="W110" s="45"/>
      <c r="X110" s="45"/>
      <c r="Y110" s="45">
        <v>235</v>
      </c>
      <c r="Z110" s="45"/>
      <c r="AA110" s="45"/>
      <c r="AB110" s="24">
        <f t="shared" si="81"/>
        <v>17</v>
      </c>
      <c r="AC110" s="68" t="str">
        <f t="shared" si="82"/>
        <v>-</v>
      </c>
      <c r="AD110" s="68" t="str">
        <f t="shared" si="83"/>
        <v>-</v>
      </c>
      <c r="AE110" s="68" t="str">
        <f t="shared" si="84"/>
        <v>-</v>
      </c>
      <c r="AF110" s="32">
        <v>107</v>
      </c>
      <c r="AG110" s="32">
        <f t="shared" si="166"/>
        <v>106</v>
      </c>
      <c r="AH110" s="32">
        <f t="shared" si="85"/>
        <v>106</v>
      </c>
      <c r="AI110" s="17">
        <v>106</v>
      </c>
      <c r="AL110" s="10">
        <f t="shared" si="145"/>
        <v>0</v>
      </c>
      <c r="AM110" s="10">
        <f t="shared" si="146"/>
        <v>2</v>
      </c>
      <c r="AN110" s="10">
        <f t="shared" si="147"/>
        <v>2</v>
      </c>
      <c r="AO110" s="10">
        <f t="shared" si="148"/>
        <v>1</v>
      </c>
      <c r="AP110" s="10">
        <f t="shared" si="149"/>
        <v>1</v>
      </c>
      <c r="AQ110" s="10">
        <f t="shared" si="150"/>
        <v>1</v>
      </c>
      <c r="AR110" s="10">
        <f t="shared" si="151"/>
        <v>1</v>
      </c>
      <c r="AS110" s="10">
        <f t="shared" si="152"/>
        <v>1</v>
      </c>
      <c r="AT110" s="10">
        <f t="shared" si="153"/>
        <v>1</v>
      </c>
      <c r="AU110" s="10">
        <f t="shared" si="154"/>
        <v>1</v>
      </c>
      <c r="AV110" s="10">
        <f t="shared" si="155"/>
        <v>1</v>
      </c>
      <c r="AW110" s="10">
        <f t="shared" si="156"/>
        <v>1</v>
      </c>
      <c r="AX110" s="10">
        <f t="shared" si="157"/>
        <v>1</v>
      </c>
      <c r="AY110" s="10">
        <f t="shared" si="158"/>
        <v>1</v>
      </c>
      <c r="AZ110" s="10">
        <f t="shared" si="159"/>
        <v>0</v>
      </c>
      <c r="BA110" s="10">
        <f t="shared" si="160"/>
        <v>1</v>
      </c>
      <c r="BB110" s="10">
        <f t="shared" si="161"/>
        <v>2</v>
      </c>
      <c r="BC110" s="10">
        <f t="shared" si="162"/>
        <v>2</v>
      </c>
      <c r="BD110" s="10">
        <f t="shared" si="163"/>
        <v>1</v>
      </c>
      <c r="BF110" s="10">
        <f t="shared" si="164"/>
        <v>2</v>
      </c>
      <c r="BI110" s="10">
        <f t="shared" si="130"/>
        <v>235</v>
      </c>
      <c r="BJ110" s="10">
        <f t="shared" si="131"/>
        <v>162</v>
      </c>
      <c r="BK110" s="10" t="str">
        <f t="shared" si="132"/>
        <v/>
      </c>
      <c r="BL110" s="10" t="str">
        <f t="shared" si="133"/>
        <v/>
      </c>
      <c r="BM110" s="10" t="str">
        <f t="shared" si="134"/>
        <v/>
      </c>
      <c r="BN110" s="10" t="str">
        <f t="shared" si="135"/>
        <v/>
      </c>
      <c r="BO110" s="10" t="str">
        <f t="shared" si="136"/>
        <v/>
      </c>
      <c r="BP110" s="10" t="str">
        <f t="shared" si="137"/>
        <v/>
      </c>
      <c r="BQ110" s="10" t="str">
        <f t="shared" si="138"/>
        <v/>
      </c>
      <c r="BR110" s="10" t="str">
        <f t="shared" si="139"/>
        <v/>
      </c>
      <c r="BS110" s="10" t="str">
        <f t="shared" si="140"/>
        <v/>
      </c>
      <c r="BT110" s="10" t="str">
        <f t="shared" si="141"/>
        <v/>
      </c>
      <c r="BU110" s="10" t="str">
        <f t="shared" si="142"/>
        <v/>
      </c>
      <c r="BV110" s="10" t="str">
        <f t="shared" si="143"/>
        <v/>
      </c>
      <c r="BW110" s="10" t="str">
        <f t="shared" si="144"/>
        <v/>
      </c>
      <c r="BX110" s="10" t="str">
        <f t="shared" si="125"/>
        <v/>
      </c>
      <c r="BY110" s="10" t="str">
        <f t="shared" si="126"/>
        <v>-</v>
      </c>
      <c r="BZ110" s="10" t="str">
        <f t="shared" si="127"/>
        <v>-</v>
      </c>
      <c r="CA110" s="10" t="str">
        <f t="shared" si="128"/>
        <v>-</v>
      </c>
      <c r="CB110" s="31">
        <f t="shared" si="129"/>
        <v>13</v>
      </c>
      <c r="CD110">
        <f t="shared" si="106"/>
        <v>397</v>
      </c>
      <c r="EO110" s="10">
        <v>107</v>
      </c>
      <c r="EQ110" s="10">
        <f t="shared" si="165"/>
        <v>106</v>
      </c>
      <c r="ER110" s="10" t="str">
        <f t="shared" si="108"/>
        <v>(107)</v>
      </c>
    </row>
    <row r="111" spans="1:148" ht="15.75" x14ac:dyDescent="0.25">
      <c r="A111" s="7" t="str">
        <f t="shared" si="77"/>
        <v>107 (108)</v>
      </c>
      <c r="B111" s="8" t="s">
        <v>178</v>
      </c>
      <c r="C111" s="9" t="s">
        <v>54</v>
      </c>
      <c r="D111" s="20">
        <f t="shared" si="78"/>
        <v>388</v>
      </c>
      <c r="E111" s="18"/>
      <c r="F111" s="14">
        <f t="shared" si="79"/>
        <v>3</v>
      </c>
      <c r="G111" s="19">
        <f t="shared" si="80"/>
        <v>64.666666666666671</v>
      </c>
      <c r="H111" s="18"/>
      <c r="I111" s="14"/>
      <c r="J111" s="14">
        <v>112</v>
      </c>
      <c r="K111" s="14"/>
      <c r="L111" s="14"/>
      <c r="M111" s="14"/>
      <c r="N111" s="14"/>
      <c r="O111" s="14"/>
      <c r="P111" s="14"/>
      <c r="Q111" s="14">
        <v>146</v>
      </c>
      <c r="R111" s="50">
        <v>130</v>
      </c>
      <c r="S111" s="29"/>
      <c r="T111" s="51"/>
      <c r="U111" s="14"/>
      <c r="V111" s="64"/>
      <c r="W111" s="64"/>
      <c r="X111" s="14"/>
      <c r="Y111" s="14"/>
      <c r="Z111" s="14"/>
      <c r="AA111" s="14"/>
      <c r="AB111" s="24">
        <f t="shared" si="81"/>
        <v>17</v>
      </c>
      <c r="AC111" s="68" t="str">
        <f t="shared" si="82"/>
        <v>-</v>
      </c>
      <c r="AD111" s="68" t="str">
        <f t="shared" si="83"/>
        <v>-</v>
      </c>
      <c r="AE111" s="68" t="str">
        <f t="shared" si="84"/>
        <v>-</v>
      </c>
      <c r="AF111" s="32">
        <v>108</v>
      </c>
      <c r="AG111" s="32">
        <f t="shared" si="166"/>
        <v>107</v>
      </c>
      <c r="AH111" s="32">
        <f t="shared" si="85"/>
        <v>107</v>
      </c>
      <c r="AI111" s="17">
        <v>107</v>
      </c>
      <c r="AL111" s="10">
        <f t="shared" si="145"/>
        <v>0</v>
      </c>
      <c r="AM111" s="10">
        <f t="shared" si="146"/>
        <v>2</v>
      </c>
      <c r="AN111" s="10">
        <f t="shared" si="147"/>
        <v>2</v>
      </c>
      <c r="AO111" s="10">
        <f t="shared" si="148"/>
        <v>1</v>
      </c>
      <c r="AP111" s="10">
        <f t="shared" si="149"/>
        <v>1</v>
      </c>
      <c r="AQ111" s="10">
        <f t="shared" si="150"/>
        <v>1</v>
      </c>
      <c r="AR111" s="10">
        <f t="shared" si="151"/>
        <v>1</v>
      </c>
      <c r="AS111" s="10">
        <f t="shared" si="152"/>
        <v>1</v>
      </c>
      <c r="AT111" s="10">
        <f t="shared" si="153"/>
        <v>2</v>
      </c>
      <c r="AU111" s="10">
        <f t="shared" si="154"/>
        <v>3</v>
      </c>
      <c r="AV111" s="10">
        <f t="shared" si="155"/>
        <v>2</v>
      </c>
      <c r="AW111" s="10">
        <f t="shared" si="156"/>
        <v>1</v>
      </c>
      <c r="AX111" s="10">
        <f t="shared" si="157"/>
        <v>1</v>
      </c>
      <c r="AY111" s="10">
        <f t="shared" si="158"/>
        <v>1</v>
      </c>
      <c r="AZ111" s="10">
        <f t="shared" si="159"/>
        <v>0</v>
      </c>
      <c r="BA111" s="10">
        <f t="shared" si="160"/>
        <v>1</v>
      </c>
      <c r="BB111" s="10">
        <f t="shared" si="161"/>
        <v>1</v>
      </c>
      <c r="BC111" s="10">
        <f t="shared" si="162"/>
        <v>1</v>
      </c>
      <c r="BD111" s="10">
        <f t="shared" si="163"/>
        <v>1</v>
      </c>
      <c r="BF111" s="10">
        <f t="shared" si="164"/>
        <v>2</v>
      </c>
      <c r="BI111" s="10">
        <f t="shared" si="130"/>
        <v>146</v>
      </c>
      <c r="BJ111" s="10">
        <f t="shared" si="131"/>
        <v>130</v>
      </c>
      <c r="BK111" s="10">
        <f t="shared" si="132"/>
        <v>112</v>
      </c>
      <c r="BL111" s="10" t="str">
        <f t="shared" si="133"/>
        <v/>
      </c>
      <c r="BM111" s="10" t="str">
        <f t="shared" si="134"/>
        <v/>
      </c>
      <c r="BN111" s="10" t="str">
        <f t="shared" si="135"/>
        <v/>
      </c>
      <c r="BO111" s="10" t="str">
        <f t="shared" si="136"/>
        <v/>
      </c>
      <c r="BP111" s="10" t="str">
        <f t="shared" si="137"/>
        <v/>
      </c>
      <c r="BQ111" s="10" t="str">
        <f t="shared" si="138"/>
        <v/>
      </c>
      <c r="BR111" s="10" t="str">
        <f t="shared" si="139"/>
        <v/>
      </c>
      <c r="BS111" s="10" t="str">
        <f t="shared" si="140"/>
        <v/>
      </c>
      <c r="BT111" s="10" t="str">
        <f t="shared" si="141"/>
        <v/>
      </c>
      <c r="BU111" s="10" t="str">
        <f t="shared" si="142"/>
        <v/>
      </c>
      <c r="BV111" s="10" t="str">
        <f t="shared" si="143"/>
        <v/>
      </c>
      <c r="BW111" s="10" t="str">
        <f t="shared" si="144"/>
        <v/>
      </c>
      <c r="BX111" s="10" t="str">
        <f t="shared" si="125"/>
        <v/>
      </c>
      <c r="BY111" s="10" t="str">
        <f t="shared" si="126"/>
        <v>-</v>
      </c>
      <c r="BZ111" s="10" t="str">
        <f t="shared" si="127"/>
        <v>-</v>
      </c>
      <c r="CA111" s="10" t="str">
        <f t="shared" si="128"/>
        <v>-</v>
      </c>
      <c r="CB111" s="31">
        <f t="shared" si="129"/>
        <v>12</v>
      </c>
      <c r="CD111">
        <f t="shared" si="106"/>
        <v>388</v>
      </c>
      <c r="EO111" s="10">
        <v>108</v>
      </c>
      <c r="EQ111" s="10">
        <f t="shared" si="165"/>
        <v>107</v>
      </c>
      <c r="ER111" s="10" t="str">
        <f t="shared" si="108"/>
        <v>(108)</v>
      </c>
    </row>
    <row r="112" spans="1:148" ht="15.75" x14ac:dyDescent="0.25">
      <c r="A112" s="7" t="str">
        <f t="shared" si="77"/>
        <v>108 (130)</v>
      </c>
      <c r="B112" s="8" t="s">
        <v>259</v>
      </c>
      <c r="C112" s="9" t="s">
        <v>143</v>
      </c>
      <c r="D112" s="20">
        <f t="shared" si="78"/>
        <v>379</v>
      </c>
      <c r="E112" s="18"/>
      <c r="F112" s="14">
        <f t="shared" si="79"/>
        <v>3</v>
      </c>
      <c r="G112" s="19">
        <f t="shared" si="80"/>
        <v>63.166666666666664</v>
      </c>
      <c r="H112" s="18"/>
      <c r="I112" s="61"/>
      <c r="J112" s="61"/>
      <c r="K112" s="61"/>
      <c r="L112" s="61"/>
      <c r="M112" s="61"/>
      <c r="N112" s="61"/>
      <c r="O112" s="61"/>
      <c r="P112" s="61"/>
      <c r="Q112" s="61"/>
      <c r="R112" s="97"/>
      <c r="S112" s="61">
        <v>128</v>
      </c>
      <c r="T112" s="94"/>
      <c r="U112" s="61">
        <v>89</v>
      </c>
      <c r="V112" s="61"/>
      <c r="W112" s="61"/>
      <c r="X112" s="61"/>
      <c r="Y112" s="61"/>
      <c r="Z112" s="61"/>
      <c r="AA112" s="61">
        <v>162</v>
      </c>
      <c r="AB112" s="105">
        <f t="shared" si="81"/>
        <v>17</v>
      </c>
      <c r="AC112" s="68" t="str">
        <f t="shared" si="82"/>
        <v>-</v>
      </c>
      <c r="AD112" s="68" t="str">
        <f t="shared" si="83"/>
        <v>-</v>
      </c>
      <c r="AE112" s="68" t="str">
        <f t="shared" si="84"/>
        <v>-</v>
      </c>
      <c r="AF112" s="32">
        <v>130</v>
      </c>
      <c r="AG112" s="32">
        <f t="shared" si="166"/>
        <v>108</v>
      </c>
      <c r="AH112" s="32">
        <f t="shared" si="85"/>
        <v>108</v>
      </c>
      <c r="AI112" s="17">
        <v>108</v>
      </c>
      <c r="AL112" s="10">
        <f t="shared" si="145"/>
        <v>0</v>
      </c>
      <c r="AM112" s="10">
        <f t="shared" si="146"/>
        <v>1</v>
      </c>
      <c r="AN112" s="10">
        <f t="shared" si="147"/>
        <v>1</v>
      </c>
      <c r="AO112" s="10">
        <f t="shared" si="148"/>
        <v>1</v>
      </c>
      <c r="AP112" s="10">
        <f t="shared" si="149"/>
        <v>1</v>
      </c>
      <c r="AQ112" s="10">
        <f t="shared" si="150"/>
        <v>1</v>
      </c>
      <c r="AR112" s="10">
        <f t="shared" si="151"/>
        <v>1</v>
      </c>
      <c r="AS112" s="10">
        <f t="shared" si="152"/>
        <v>1</v>
      </c>
      <c r="AT112" s="10">
        <f t="shared" si="153"/>
        <v>1</v>
      </c>
      <c r="AU112" s="10">
        <f t="shared" si="154"/>
        <v>1</v>
      </c>
      <c r="AV112" s="10">
        <f t="shared" si="155"/>
        <v>2</v>
      </c>
      <c r="AW112" s="10">
        <f t="shared" si="156"/>
        <v>2</v>
      </c>
      <c r="AX112" s="10">
        <f t="shared" si="157"/>
        <v>2</v>
      </c>
      <c r="AY112" s="10">
        <f t="shared" si="158"/>
        <v>2</v>
      </c>
      <c r="AZ112" s="10">
        <f t="shared" si="159"/>
        <v>0</v>
      </c>
      <c r="BA112" s="10">
        <f t="shared" si="160"/>
        <v>1</v>
      </c>
      <c r="BB112" s="10">
        <f t="shared" si="161"/>
        <v>1</v>
      </c>
      <c r="BC112" s="10">
        <f t="shared" si="162"/>
        <v>1</v>
      </c>
      <c r="BD112" s="10">
        <f t="shared" si="163"/>
        <v>2</v>
      </c>
      <c r="BF112" s="10">
        <f t="shared" si="164"/>
        <v>2</v>
      </c>
      <c r="BI112" s="10">
        <f t="shared" si="130"/>
        <v>162</v>
      </c>
      <c r="BJ112" s="10">
        <f t="shared" si="131"/>
        <v>128</v>
      </c>
      <c r="BK112" s="10">
        <f t="shared" si="132"/>
        <v>89</v>
      </c>
      <c r="BL112" s="10" t="str">
        <f t="shared" si="133"/>
        <v/>
      </c>
      <c r="BM112" s="10" t="str">
        <f t="shared" si="134"/>
        <v/>
      </c>
      <c r="BN112" s="10" t="str">
        <f t="shared" si="135"/>
        <v/>
      </c>
      <c r="BO112" s="10" t="str">
        <f t="shared" si="136"/>
        <v/>
      </c>
      <c r="BP112" s="10" t="str">
        <f t="shared" si="137"/>
        <v/>
      </c>
      <c r="BQ112" s="10" t="str">
        <f t="shared" si="138"/>
        <v/>
      </c>
      <c r="BR112" s="10" t="str">
        <f t="shared" si="139"/>
        <v/>
      </c>
      <c r="BS112" s="10" t="str">
        <f t="shared" si="140"/>
        <v/>
      </c>
      <c r="BT112" s="10" t="str">
        <f t="shared" si="141"/>
        <v/>
      </c>
      <c r="BU112" s="10" t="str">
        <f t="shared" si="142"/>
        <v/>
      </c>
      <c r="BV112" s="10" t="str">
        <f t="shared" si="143"/>
        <v/>
      </c>
      <c r="BW112" s="10" t="str">
        <f t="shared" si="144"/>
        <v/>
      </c>
      <c r="BX112" s="10" t="str">
        <f t="shared" si="125"/>
        <v/>
      </c>
      <c r="BY112" s="10" t="str">
        <f t="shared" si="126"/>
        <v>-</v>
      </c>
      <c r="BZ112" s="10" t="str">
        <f t="shared" si="127"/>
        <v>-</v>
      </c>
      <c r="CA112" s="10" t="str">
        <f t="shared" si="128"/>
        <v>-</v>
      </c>
      <c r="CB112" s="31">
        <f t="shared" si="129"/>
        <v>12</v>
      </c>
      <c r="CD112">
        <f t="shared" si="106"/>
        <v>379</v>
      </c>
      <c r="EO112" s="10">
        <v>102</v>
      </c>
      <c r="EQ112" s="10">
        <f t="shared" si="165"/>
        <v>108</v>
      </c>
      <c r="ER112" s="10" t="str">
        <f t="shared" si="108"/>
        <v>(130)</v>
      </c>
    </row>
    <row r="113" spans="1:148" ht="15.75" x14ac:dyDescent="0.25">
      <c r="A113" s="7" t="str">
        <f t="shared" si="77"/>
        <v>109 (98)</v>
      </c>
      <c r="B113" s="8" t="s">
        <v>179</v>
      </c>
      <c r="C113" s="9" t="s">
        <v>34</v>
      </c>
      <c r="D113" s="20">
        <f t="shared" si="78"/>
        <v>377</v>
      </c>
      <c r="E113" s="18"/>
      <c r="F113" s="14">
        <f t="shared" si="79"/>
        <v>2</v>
      </c>
      <c r="G113" s="19">
        <f t="shared" si="80"/>
        <v>94.25</v>
      </c>
      <c r="H113" s="18"/>
      <c r="I113" s="14"/>
      <c r="J113" s="14">
        <v>174</v>
      </c>
      <c r="K113" s="14"/>
      <c r="L113" s="14"/>
      <c r="M113" s="14">
        <v>203</v>
      </c>
      <c r="N113" s="14"/>
      <c r="O113" s="14"/>
      <c r="P113" s="14"/>
      <c r="Q113" s="14"/>
      <c r="R113" s="50"/>
      <c r="S113" s="29"/>
      <c r="T113" s="51"/>
      <c r="U113" s="14"/>
      <c r="V113" s="14"/>
      <c r="W113" s="64"/>
      <c r="X113" s="14"/>
      <c r="Y113" s="14"/>
      <c r="Z113" s="14"/>
      <c r="AA113" s="14"/>
      <c r="AB113" s="24">
        <f t="shared" si="81"/>
        <v>17</v>
      </c>
      <c r="AC113" s="68" t="str">
        <f t="shared" si="82"/>
        <v>-</v>
      </c>
      <c r="AD113" s="68" t="str">
        <f t="shared" si="83"/>
        <v>-</v>
      </c>
      <c r="AE113" s="68" t="str">
        <f t="shared" si="84"/>
        <v>-</v>
      </c>
      <c r="AF113" s="32">
        <v>98</v>
      </c>
      <c r="AG113" s="32">
        <f t="shared" si="166"/>
        <v>109</v>
      </c>
      <c r="AH113" s="32">
        <f t="shared" si="85"/>
        <v>109</v>
      </c>
      <c r="AI113" s="17">
        <v>109</v>
      </c>
      <c r="AL113" s="10">
        <f t="shared" si="145"/>
        <v>0</v>
      </c>
      <c r="AM113" s="10">
        <f t="shared" si="146"/>
        <v>2</v>
      </c>
      <c r="AN113" s="10">
        <f t="shared" si="147"/>
        <v>2</v>
      </c>
      <c r="AO113" s="10">
        <f t="shared" si="148"/>
        <v>1</v>
      </c>
      <c r="AP113" s="10">
        <f t="shared" si="149"/>
        <v>2</v>
      </c>
      <c r="AQ113" s="10">
        <f t="shared" si="150"/>
        <v>2</v>
      </c>
      <c r="AR113" s="10">
        <f t="shared" si="151"/>
        <v>1</v>
      </c>
      <c r="AS113" s="10">
        <f t="shared" si="152"/>
        <v>1</v>
      </c>
      <c r="AT113" s="10">
        <f t="shared" si="153"/>
        <v>1</v>
      </c>
      <c r="AU113" s="10">
        <f t="shared" si="154"/>
        <v>1</v>
      </c>
      <c r="AV113" s="10">
        <f t="shared" si="155"/>
        <v>1</v>
      </c>
      <c r="AW113" s="10">
        <f t="shared" si="156"/>
        <v>1</v>
      </c>
      <c r="AX113" s="10">
        <f t="shared" si="157"/>
        <v>1</v>
      </c>
      <c r="AY113" s="10">
        <f t="shared" si="158"/>
        <v>1</v>
      </c>
      <c r="AZ113" s="10">
        <f t="shared" si="159"/>
        <v>0</v>
      </c>
      <c r="BA113" s="10">
        <f t="shared" si="160"/>
        <v>1</v>
      </c>
      <c r="BB113" s="10">
        <f t="shared" si="161"/>
        <v>1</v>
      </c>
      <c r="BC113" s="10">
        <f t="shared" si="162"/>
        <v>1</v>
      </c>
      <c r="BD113" s="10">
        <f t="shared" si="163"/>
        <v>1</v>
      </c>
      <c r="BF113" s="10">
        <f t="shared" si="164"/>
        <v>2</v>
      </c>
      <c r="BI113" s="10">
        <f t="shared" si="130"/>
        <v>203</v>
      </c>
      <c r="BJ113" s="10">
        <f t="shared" si="131"/>
        <v>174</v>
      </c>
      <c r="BK113" s="10" t="str">
        <f t="shared" si="132"/>
        <v/>
      </c>
      <c r="BL113" s="10" t="str">
        <f t="shared" si="133"/>
        <v/>
      </c>
      <c r="BM113" s="10" t="str">
        <f t="shared" si="134"/>
        <v/>
      </c>
      <c r="BN113" s="10" t="str">
        <f t="shared" si="135"/>
        <v/>
      </c>
      <c r="BO113" s="10" t="str">
        <f t="shared" si="136"/>
        <v/>
      </c>
      <c r="BP113" s="10" t="str">
        <f t="shared" si="137"/>
        <v/>
      </c>
      <c r="BQ113" s="10" t="str">
        <f t="shared" si="138"/>
        <v/>
      </c>
      <c r="BR113" s="10" t="str">
        <f t="shared" si="139"/>
        <v/>
      </c>
      <c r="BS113" s="10" t="str">
        <f t="shared" si="140"/>
        <v/>
      </c>
      <c r="BT113" s="10" t="str">
        <f t="shared" si="141"/>
        <v/>
      </c>
      <c r="BU113" s="10" t="str">
        <f t="shared" si="142"/>
        <v/>
      </c>
      <c r="BV113" s="10" t="str">
        <f t="shared" si="143"/>
        <v/>
      </c>
      <c r="BW113" s="10" t="str">
        <f t="shared" si="144"/>
        <v/>
      </c>
      <c r="BX113" s="10" t="str">
        <f t="shared" si="125"/>
        <v/>
      </c>
      <c r="BY113" s="10" t="str">
        <f t="shared" si="126"/>
        <v>-</v>
      </c>
      <c r="BZ113" s="10" t="str">
        <f t="shared" si="127"/>
        <v>-</v>
      </c>
      <c r="CA113" s="10" t="str">
        <f t="shared" si="128"/>
        <v>-</v>
      </c>
      <c r="CB113" s="31">
        <f t="shared" si="129"/>
        <v>13</v>
      </c>
      <c r="CD113">
        <f t="shared" si="106"/>
        <v>377</v>
      </c>
      <c r="EO113" s="10">
        <v>109</v>
      </c>
      <c r="EQ113" s="10">
        <f t="shared" si="165"/>
        <v>109</v>
      </c>
      <c r="ER113" s="10" t="str">
        <f t="shared" si="108"/>
        <v>(98)</v>
      </c>
    </row>
    <row r="114" spans="1:148" ht="15.75" x14ac:dyDescent="0.25">
      <c r="A114" s="7" t="str">
        <f t="shared" si="77"/>
        <v>110 (109)</v>
      </c>
      <c r="B114" s="8" t="s">
        <v>219</v>
      </c>
      <c r="C114" s="62" t="s">
        <v>54</v>
      </c>
      <c r="D114" s="20">
        <f t="shared" si="78"/>
        <v>374</v>
      </c>
      <c r="E114" s="18"/>
      <c r="F114" s="14">
        <f t="shared" si="79"/>
        <v>3</v>
      </c>
      <c r="G114" s="19">
        <f t="shared" si="80"/>
        <v>62.333333333333336</v>
      </c>
      <c r="H114" s="18"/>
      <c r="I114" s="61"/>
      <c r="J114" s="61">
        <v>103</v>
      </c>
      <c r="K114" s="61"/>
      <c r="L114" s="61"/>
      <c r="M114" s="61"/>
      <c r="N114" s="61">
        <v>152</v>
      </c>
      <c r="O114" s="61"/>
      <c r="P114" s="61"/>
      <c r="Q114" s="61"/>
      <c r="R114" s="97"/>
      <c r="S114" s="61"/>
      <c r="T114" s="94">
        <v>119</v>
      </c>
      <c r="U114" s="61"/>
      <c r="V114" s="61"/>
      <c r="W114" s="61"/>
      <c r="X114" s="61"/>
      <c r="Y114" s="61"/>
      <c r="Z114" s="61"/>
      <c r="AA114" s="61"/>
      <c r="AB114" s="105">
        <f t="shared" si="81"/>
        <v>17</v>
      </c>
      <c r="AC114" s="68" t="str">
        <f t="shared" si="82"/>
        <v>-</v>
      </c>
      <c r="AD114" s="68" t="str">
        <f t="shared" si="83"/>
        <v>-</v>
      </c>
      <c r="AE114" s="68" t="str">
        <f t="shared" si="84"/>
        <v>-</v>
      </c>
      <c r="AF114" s="32">
        <v>109</v>
      </c>
      <c r="AG114" s="32">
        <f t="shared" si="166"/>
        <v>110</v>
      </c>
      <c r="AH114" s="32">
        <f t="shared" si="85"/>
        <v>110</v>
      </c>
      <c r="AI114" s="17">
        <v>110</v>
      </c>
      <c r="AL114" s="10">
        <f t="shared" si="145"/>
        <v>0</v>
      </c>
      <c r="AM114" s="10">
        <f t="shared" si="146"/>
        <v>2</v>
      </c>
      <c r="AN114" s="10">
        <f t="shared" si="147"/>
        <v>2</v>
      </c>
      <c r="AO114" s="10">
        <f t="shared" si="148"/>
        <v>1</v>
      </c>
      <c r="AP114" s="10">
        <f t="shared" si="149"/>
        <v>1</v>
      </c>
      <c r="AQ114" s="10">
        <f t="shared" si="150"/>
        <v>2</v>
      </c>
      <c r="AR114" s="10">
        <f t="shared" si="151"/>
        <v>2</v>
      </c>
      <c r="AS114" s="10">
        <f t="shared" si="152"/>
        <v>1</v>
      </c>
      <c r="AT114" s="10">
        <f t="shared" si="153"/>
        <v>1</v>
      </c>
      <c r="AU114" s="10">
        <f t="shared" si="154"/>
        <v>1</v>
      </c>
      <c r="AV114" s="10">
        <f t="shared" si="155"/>
        <v>1</v>
      </c>
      <c r="AW114" s="10">
        <f t="shared" si="156"/>
        <v>2</v>
      </c>
      <c r="AX114" s="10">
        <f t="shared" si="157"/>
        <v>2</v>
      </c>
      <c r="AY114" s="10">
        <f t="shared" si="158"/>
        <v>1</v>
      </c>
      <c r="AZ114" s="10">
        <f t="shared" si="159"/>
        <v>0</v>
      </c>
      <c r="BA114" s="10">
        <f t="shared" si="160"/>
        <v>1</v>
      </c>
      <c r="BB114" s="10">
        <f t="shared" si="161"/>
        <v>1</v>
      </c>
      <c r="BC114" s="10">
        <f t="shared" si="162"/>
        <v>1</v>
      </c>
      <c r="BD114" s="10">
        <f t="shared" si="163"/>
        <v>1</v>
      </c>
      <c r="BF114" s="10">
        <f t="shared" si="164"/>
        <v>2</v>
      </c>
      <c r="BI114" s="10">
        <f t="shared" si="130"/>
        <v>152</v>
      </c>
      <c r="BJ114" s="10">
        <f t="shared" si="131"/>
        <v>119</v>
      </c>
      <c r="BK114" s="10">
        <f t="shared" si="132"/>
        <v>103</v>
      </c>
      <c r="BL114" s="10" t="str">
        <f t="shared" si="133"/>
        <v/>
      </c>
      <c r="BM114" s="10" t="str">
        <f t="shared" si="134"/>
        <v/>
      </c>
      <c r="BN114" s="10" t="str">
        <f t="shared" si="135"/>
        <v/>
      </c>
      <c r="BO114" s="10" t="str">
        <f t="shared" si="136"/>
        <v/>
      </c>
      <c r="BP114" s="10" t="str">
        <f t="shared" si="137"/>
        <v/>
      </c>
      <c r="BQ114" s="10" t="str">
        <f t="shared" si="138"/>
        <v/>
      </c>
      <c r="BR114" s="10" t="str">
        <f t="shared" si="139"/>
        <v/>
      </c>
      <c r="BS114" s="10" t="str">
        <f t="shared" si="140"/>
        <v/>
      </c>
      <c r="BT114" s="10" t="str">
        <f t="shared" si="141"/>
        <v/>
      </c>
      <c r="BU114" s="10" t="str">
        <f t="shared" si="142"/>
        <v/>
      </c>
      <c r="BV114" s="10" t="str">
        <f t="shared" si="143"/>
        <v/>
      </c>
      <c r="BW114" s="10" t="str">
        <f t="shared" si="144"/>
        <v/>
      </c>
      <c r="BX114" s="10" t="str">
        <f t="shared" si="125"/>
        <v/>
      </c>
      <c r="BY114" s="10" t="str">
        <f t="shared" si="126"/>
        <v>-</v>
      </c>
      <c r="BZ114" s="10" t="str">
        <f t="shared" si="127"/>
        <v>-</v>
      </c>
      <c r="CA114" s="10" t="str">
        <f t="shared" si="128"/>
        <v>-</v>
      </c>
      <c r="CB114" s="31">
        <f t="shared" si="129"/>
        <v>12</v>
      </c>
      <c r="CD114">
        <f t="shared" si="106"/>
        <v>374</v>
      </c>
      <c r="EO114" s="10">
        <v>110</v>
      </c>
      <c r="EQ114" s="10">
        <f t="shared" si="165"/>
        <v>110</v>
      </c>
      <c r="ER114" s="10" t="str">
        <f t="shared" si="108"/>
        <v>(109)</v>
      </c>
    </row>
    <row r="115" spans="1:148" ht="15.75" x14ac:dyDescent="0.25">
      <c r="A115" s="7" t="str">
        <f t="shared" si="77"/>
        <v>111 (111)</v>
      </c>
      <c r="B115" s="8" t="s">
        <v>266</v>
      </c>
      <c r="C115" s="9" t="s">
        <v>49</v>
      </c>
      <c r="D115" s="20">
        <f t="shared" si="78"/>
        <v>368</v>
      </c>
      <c r="E115" s="18"/>
      <c r="F115" s="14">
        <f t="shared" si="79"/>
        <v>2</v>
      </c>
      <c r="G115" s="19">
        <f t="shared" si="80"/>
        <v>92</v>
      </c>
      <c r="H115" s="18"/>
      <c r="I115" s="14"/>
      <c r="J115" s="14"/>
      <c r="K115" s="14"/>
      <c r="L115" s="14"/>
      <c r="M115" s="14"/>
      <c r="N115" s="14">
        <v>218</v>
      </c>
      <c r="O115" s="14"/>
      <c r="P115" s="14"/>
      <c r="Q115" s="14"/>
      <c r="R115" s="50"/>
      <c r="S115" s="29"/>
      <c r="T115" s="51">
        <v>150</v>
      </c>
      <c r="U115" s="14"/>
      <c r="V115" s="14"/>
      <c r="W115" s="64"/>
      <c r="X115" s="14"/>
      <c r="Y115" s="14"/>
      <c r="Z115" s="14"/>
      <c r="AA115" s="14"/>
      <c r="AB115" s="24">
        <f t="shared" si="81"/>
        <v>17</v>
      </c>
      <c r="AC115" s="68" t="str">
        <f t="shared" si="82"/>
        <v>-</v>
      </c>
      <c r="AD115" s="68" t="str">
        <f t="shared" si="83"/>
        <v>-</v>
      </c>
      <c r="AE115" s="68" t="str">
        <f t="shared" si="84"/>
        <v>-</v>
      </c>
      <c r="AF115" s="32">
        <v>111</v>
      </c>
      <c r="AG115" s="32">
        <f t="shared" si="166"/>
        <v>111</v>
      </c>
      <c r="AH115" s="32">
        <f t="shared" si="85"/>
        <v>111</v>
      </c>
      <c r="AI115" s="17">
        <v>111</v>
      </c>
      <c r="AL115" s="10">
        <f t="shared" si="145"/>
        <v>0</v>
      </c>
      <c r="AM115" s="10">
        <f t="shared" si="146"/>
        <v>1</v>
      </c>
      <c r="AN115" s="10">
        <f t="shared" si="147"/>
        <v>1</v>
      </c>
      <c r="AO115" s="10">
        <f t="shared" si="148"/>
        <v>1</v>
      </c>
      <c r="AP115" s="10">
        <f t="shared" si="149"/>
        <v>1</v>
      </c>
      <c r="AQ115" s="10">
        <f t="shared" si="150"/>
        <v>2</v>
      </c>
      <c r="AR115" s="10">
        <f t="shared" si="151"/>
        <v>2</v>
      </c>
      <c r="AS115" s="10">
        <f t="shared" si="152"/>
        <v>1</v>
      </c>
      <c r="AT115" s="10">
        <f t="shared" si="153"/>
        <v>1</v>
      </c>
      <c r="AU115" s="10">
        <f t="shared" si="154"/>
        <v>1</v>
      </c>
      <c r="AV115" s="10">
        <f t="shared" si="155"/>
        <v>1</v>
      </c>
      <c r="AW115" s="10">
        <f t="shared" si="156"/>
        <v>2</v>
      </c>
      <c r="AX115" s="10">
        <f t="shared" si="157"/>
        <v>2</v>
      </c>
      <c r="AY115" s="10">
        <f t="shared" si="158"/>
        <v>1</v>
      </c>
      <c r="AZ115" s="10">
        <f t="shared" si="159"/>
        <v>0</v>
      </c>
      <c r="BA115" s="10">
        <f t="shared" si="160"/>
        <v>1</v>
      </c>
      <c r="BB115" s="10">
        <f t="shared" si="161"/>
        <v>1</v>
      </c>
      <c r="BC115" s="10">
        <f t="shared" si="162"/>
        <v>1</v>
      </c>
      <c r="BD115" s="10">
        <f t="shared" si="163"/>
        <v>1</v>
      </c>
      <c r="BF115" s="10">
        <f t="shared" si="164"/>
        <v>2</v>
      </c>
      <c r="BI115" s="10">
        <f t="shared" si="130"/>
        <v>218</v>
      </c>
      <c r="BJ115" s="10">
        <f t="shared" si="131"/>
        <v>150</v>
      </c>
      <c r="BK115" s="10" t="str">
        <f t="shared" si="132"/>
        <v/>
      </c>
      <c r="BL115" s="10" t="str">
        <f t="shared" si="133"/>
        <v/>
      </c>
      <c r="BM115" s="10" t="str">
        <f t="shared" si="134"/>
        <v/>
      </c>
      <c r="BN115" s="10" t="str">
        <f t="shared" si="135"/>
        <v/>
      </c>
      <c r="BO115" s="10" t="str">
        <f t="shared" si="136"/>
        <v/>
      </c>
      <c r="BP115" s="10" t="str">
        <f t="shared" si="137"/>
        <v/>
      </c>
      <c r="BQ115" s="10" t="str">
        <f t="shared" si="138"/>
        <v/>
      </c>
      <c r="BR115" s="10" t="str">
        <f t="shared" si="139"/>
        <v/>
      </c>
      <c r="BS115" s="10" t="str">
        <f t="shared" si="140"/>
        <v/>
      </c>
      <c r="BT115" s="10" t="str">
        <f t="shared" si="141"/>
        <v/>
      </c>
      <c r="BU115" s="10" t="str">
        <f t="shared" si="142"/>
        <v/>
      </c>
      <c r="BV115" s="10" t="str">
        <f t="shared" si="143"/>
        <v/>
      </c>
      <c r="BW115" s="10" t="str">
        <f t="shared" si="144"/>
        <v/>
      </c>
      <c r="BX115" s="10" t="str">
        <f t="shared" si="125"/>
        <v/>
      </c>
      <c r="BY115" s="10" t="str">
        <f t="shared" si="126"/>
        <v>-</v>
      </c>
      <c r="BZ115" s="10" t="str">
        <f t="shared" si="127"/>
        <v>-</v>
      </c>
      <c r="CA115" s="10" t="str">
        <f t="shared" si="128"/>
        <v>-</v>
      </c>
      <c r="CB115" s="31">
        <f t="shared" si="129"/>
        <v>13</v>
      </c>
      <c r="CD115">
        <f t="shared" si="106"/>
        <v>368</v>
      </c>
      <c r="EO115" s="10">
        <v>116</v>
      </c>
      <c r="EQ115" s="10">
        <f t="shared" si="165"/>
        <v>111</v>
      </c>
      <c r="ER115" s="10" t="str">
        <f t="shared" si="108"/>
        <v>(111)</v>
      </c>
    </row>
    <row r="116" spans="1:148" ht="15.75" x14ac:dyDescent="0.25">
      <c r="A116" s="7" t="str">
        <f t="shared" si="77"/>
        <v>112 (151)</v>
      </c>
      <c r="B116" s="92" t="s">
        <v>291</v>
      </c>
      <c r="C116" s="62" t="s">
        <v>49</v>
      </c>
      <c r="D116" s="20">
        <f t="shared" si="78"/>
        <v>324</v>
      </c>
      <c r="E116" s="18"/>
      <c r="F116" s="14">
        <f t="shared" si="79"/>
        <v>2</v>
      </c>
      <c r="G116" s="19">
        <f t="shared" si="80"/>
        <v>81</v>
      </c>
      <c r="H116" s="18"/>
      <c r="I116" s="61"/>
      <c r="J116" s="61"/>
      <c r="K116" s="61"/>
      <c r="L116" s="61"/>
      <c r="M116" s="61"/>
      <c r="N116" s="61"/>
      <c r="O116" s="61"/>
      <c r="P116" s="61"/>
      <c r="Q116" s="61"/>
      <c r="R116" s="97"/>
      <c r="S116" s="61"/>
      <c r="T116" s="94"/>
      <c r="U116" s="61"/>
      <c r="V116" s="61"/>
      <c r="W116" s="61"/>
      <c r="X116" s="61"/>
      <c r="Y116" s="61"/>
      <c r="Z116" s="61">
        <v>131</v>
      </c>
      <c r="AA116" s="61">
        <v>193</v>
      </c>
      <c r="AB116" s="105">
        <f t="shared" si="81"/>
        <v>17</v>
      </c>
      <c r="AC116" s="68" t="str">
        <f t="shared" si="82"/>
        <v>-</v>
      </c>
      <c r="AD116" s="68" t="str">
        <f t="shared" si="83"/>
        <v>-</v>
      </c>
      <c r="AE116" s="68" t="str">
        <f t="shared" si="84"/>
        <v>-</v>
      </c>
      <c r="AF116" s="32">
        <v>151</v>
      </c>
      <c r="AG116" s="32">
        <f t="shared" si="166"/>
        <v>112</v>
      </c>
      <c r="AH116" s="32">
        <f t="shared" si="85"/>
        <v>112</v>
      </c>
      <c r="AI116" s="17">
        <v>112</v>
      </c>
      <c r="AL116" s="10">
        <f t="shared" si="145"/>
        <v>0</v>
      </c>
      <c r="AM116" s="10">
        <f t="shared" si="146"/>
        <v>1</v>
      </c>
      <c r="AN116" s="10">
        <f t="shared" si="147"/>
        <v>1</v>
      </c>
      <c r="AO116" s="10">
        <f t="shared" si="148"/>
        <v>1</v>
      </c>
      <c r="AP116" s="10">
        <f t="shared" si="149"/>
        <v>1</v>
      </c>
      <c r="AQ116" s="10">
        <f t="shared" si="150"/>
        <v>1</v>
      </c>
      <c r="AR116" s="10">
        <f t="shared" si="151"/>
        <v>1</v>
      </c>
      <c r="AS116" s="10">
        <f t="shared" si="152"/>
        <v>1</v>
      </c>
      <c r="AT116" s="10">
        <f t="shared" si="153"/>
        <v>1</v>
      </c>
      <c r="AU116" s="10">
        <f t="shared" si="154"/>
        <v>1</v>
      </c>
      <c r="AV116" s="10">
        <f t="shared" si="155"/>
        <v>1</v>
      </c>
      <c r="AW116" s="10">
        <f t="shared" si="156"/>
        <v>1</v>
      </c>
      <c r="AX116" s="10">
        <f t="shared" si="157"/>
        <v>1</v>
      </c>
      <c r="AY116" s="10">
        <f t="shared" si="158"/>
        <v>1</v>
      </c>
      <c r="AZ116" s="10">
        <f t="shared" si="159"/>
        <v>0</v>
      </c>
      <c r="BA116" s="10">
        <f t="shared" si="160"/>
        <v>1</v>
      </c>
      <c r="BB116" s="10">
        <f t="shared" si="161"/>
        <v>1</v>
      </c>
      <c r="BC116" s="10">
        <f t="shared" si="162"/>
        <v>2</v>
      </c>
      <c r="BD116" s="10">
        <f t="shared" si="163"/>
        <v>3</v>
      </c>
      <c r="BF116" s="10">
        <f t="shared" si="164"/>
        <v>2</v>
      </c>
      <c r="BI116" s="10">
        <f t="shared" si="130"/>
        <v>193</v>
      </c>
      <c r="BJ116" s="10">
        <f t="shared" si="131"/>
        <v>131</v>
      </c>
      <c r="BK116" s="10" t="str">
        <f t="shared" si="132"/>
        <v/>
      </c>
      <c r="BL116" s="10" t="str">
        <f t="shared" si="133"/>
        <v/>
      </c>
      <c r="BM116" s="10" t="str">
        <f t="shared" si="134"/>
        <v/>
      </c>
      <c r="BN116" s="10" t="str">
        <f t="shared" si="135"/>
        <v/>
      </c>
      <c r="BO116" s="10" t="str">
        <f t="shared" si="136"/>
        <v/>
      </c>
      <c r="BP116" s="10" t="str">
        <f t="shared" si="137"/>
        <v/>
      </c>
      <c r="BQ116" s="10" t="str">
        <f t="shared" si="138"/>
        <v/>
      </c>
      <c r="BR116" s="10" t="str">
        <f t="shared" si="139"/>
        <v/>
      </c>
      <c r="BS116" s="10" t="str">
        <f t="shared" si="140"/>
        <v/>
      </c>
      <c r="BT116" s="10" t="str">
        <f t="shared" si="141"/>
        <v/>
      </c>
      <c r="BU116" s="10" t="str">
        <f t="shared" si="142"/>
        <v/>
      </c>
      <c r="BV116" s="10" t="str">
        <f t="shared" si="143"/>
        <v/>
      </c>
      <c r="BW116" s="10" t="str">
        <f t="shared" si="144"/>
        <v/>
      </c>
      <c r="BX116" s="10" t="str">
        <f t="shared" si="125"/>
        <v/>
      </c>
      <c r="BY116" s="10" t="str">
        <f t="shared" si="126"/>
        <v>-</v>
      </c>
      <c r="BZ116" s="10" t="str">
        <f t="shared" si="127"/>
        <v>-</v>
      </c>
      <c r="CA116" s="10" t="str">
        <f t="shared" si="128"/>
        <v>-</v>
      </c>
      <c r="CB116" s="31">
        <f t="shared" si="129"/>
        <v>13</v>
      </c>
      <c r="CD116">
        <f t="shared" si="106"/>
        <v>324</v>
      </c>
      <c r="EO116" s="10">
        <v>111</v>
      </c>
      <c r="EQ116" s="10">
        <f t="shared" si="165"/>
        <v>112</v>
      </c>
      <c r="ER116" s="10" t="str">
        <f t="shared" si="108"/>
        <v>(151)</v>
      </c>
    </row>
    <row r="117" spans="1:148" ht="15.75" x14ac:dyDescent="0.25">
      <c r="A117" s="7" t="str">
        <f t="shared" si="77"/>
        <v>113 (113)</v>
      </c>
      <c r="B117" s="8" t="s">
        <v>222</v>
      </c>
      <c r="C117" s="9" t="s">
        <v>156</v>
      </c>
      <c r="D117" s="20">
        <f t="shared" si="78"/>
        <v>320</v>
      </c>
      <c r="E117" s="18"/>
      <c r="F117" s="14">
        <f t="shared" si="79"/>
        <v>2</v>
      </c>
      <c r="G117" s="19">
        <f t="shared" si="80"/>
        <v>80</v>
      </c>
      <c r="H117" s="18"/>
      <c r="I117" s="61"/>
      <c r="J117" s="61"/>
      <c r="K117" s="61"/>
      <c r="L117" s="61"/>
      <c r="M117" s="61"/>
      <c r="N117" s="61"/>
      <c r="O117" s="61"/>
      <c r="P117" s="61"/>
      <c r="Q117" s="61">
        <v>135</v>
      </c>
      <c r="R117" s="97"/>
      <c r="S117" s="61"/>
      <c r="T117" s="94">
        <v>185</v>
      </c>
      <c r="U117" s="61"/>
      <c r="V117" s="61"/>
      <c r="W117" s="61"/>
      <c r="X117" s="61"/>
      <c r="Y117" s="61"/>
      <c r="Z117" s="61"/>
      <c r="AA117" s="61"/>
      <c r="AB117" s="105">
        <f t="shared" si="81"/>
        <v>17</v>
      </c>
      <c r="AC117" s="68" t="str">
        <f t="shared" si="82"/>
        <v>-</v>
      </c>
      <c r="AD117" s="68" t="str">
        <f t="shared" si="83"/>
        <v>-</v>
      </c>
      <c r="AE117" s="68" t="str">
        <f t="shared" si="84"/>
        <v>-</v>
      </c>
      <c r="AF117" s="32">
        <v>113</v>
      </c>
      <c r="AG117" s="32">
        <f t="shared" si="166"/>
        <v>113</v>
      </c>
      <c r="AH117" s="32">
        <f t="shared" si="85"/>
        <v>113</v>
      </c>
      <c r="AI117" s="17">
        <v>113</v>
      </c>
      <c r="AL117" s="10">
        <f t="shared" si="145"/>
        <v>0</v>
      </c>
      <c r="AM117" s="10">
        <f t="shared" si="146"/>
        <v>1</v>
      </c>
      <c r="AN117" s="10">
        <f t="shared" si="147"/>
        <v>1</v>
      </c>
      <c r="AO117" s="10">
        <f t="shared" si="148"/>
        <v>1</v>
      </c>
      <c r="AP117" s="10">
        <f t="shared" si="149"/>
        <v>1</v>
      </c>
      <c r="AQ117" s="10">
        <f t="shared" si="150"/>
        <v>1</v>
      </c>
      <c r="AR117" s="10">
        <f t="shared" si="151"/>
        <v>1</v>
      </c>
      <c r="AS117" s="10">
        <f t="shared" si="152"/>
        <v>1</v>
      </c>
      <c r="AT117" s="10">
        <f t="shared" si="153"/>
        <v>2</v>
      </c>
      <c r="AU117" s="10">
        <f t="shared" si="154"/>
        <v>2</v>
      </c>
      <c r="AV117" s="10">
        <f t="shared" si="155"/>
        <v>1</v>
      </c>
      <c r="AW117" s="10">
        <f t="shared" si="156"/>
        <v>2</v>
      </c>
      <c r="AX117" s="10">
        <f t="shared" si="157"/>
        <v>2</v>
      </c>
      <c r="AY117" s="10">
        <f t="shared" si="158"/>
        <v>1</v>
      </c>
      <c r="AZ117" s="10">
        <f t="shared" si="159"/>
        <v>0</v>
      </c>
      <c r="BA117" s="10">
        <f t="shared" si="160"/>
        <v>1</v>
      </c>
      <c r="BB117" s="10">
        <f t="shared" si="161"/>
        <v>1</v>
      </c>
      <c r="BC117" s="10">
        <f t="shared" si="162"/>
        <v>1</v>
      </c>
      <c r="BD117" s="10">
        <f t="shared" si="163"/>
        <v>1</v>
      </c>
      <c r="BF117" s="10">
        <f t="shared" si="164"/>
        <v>2</v>
      </c>
      <c r="BI117" s="10">
        <f t="shared" si="130"/>
        <v>185</v>
      </c>
      <c r="BJ117" s="10">
        <f t="shared" si="131"/>
        <v>135</v>
      </c>
      <c r="BK117" s="10" t="str">
        <f t="shared" si="132"/>
        <v/>
      </c>
      <c r="BL117" s="10" t="str">
        <f t="shared" si="133"/>
        <v/>
      </c>
      <c r="BM117" s="10" t="str">
        <f t="shared" si="134"/>
        <v/>
      </c>
      <c r="BN117" s="10" t="str">
        <f t="shared" si="135"/>
        <v/>
      </c>
      <c r="BO117" s="10" t="str">
        <f t="shared" si="136"/>
        <v/>
      </c>
      <c r="BP117" s="10" t="str">
        <f t="shared" si="137"/>
        <v/>
      </c>
      <c r="BQ117" s="10" t="str">
        <f t="shared" si="138"/>
        <v/>
      </c>
      <c r="BR117" s="10" t="str">
        <f t="shared" si="139"/>
        <v/>
      </c>
      <c r="BS117" s="10" t="str">
        <f t="shared" si="140"/>
        <v/>
      </c>
      <c r="BT117" s="10" t="str">
        <f t="shared" si="141"/>
        <v/>
      </c>
      <c r="BU117" s="10" t="str">
        <f t="shared" si="142"/>
        <v/>
      </c>
      <c r="BV117" s="10" t="str">
        <f t="shared" si="143"/>
        <v/>
      </c>
      <c r="BW117" s="10" t="str">
        <f t="shared" si="144"/>
        <v/>
      </c>
      <c r="BX117" s="10" t="str">
        <f t="shared" si="125"/>
        <v/>
      </c>
      <c r="BY117" s="10" t="str">
        <f t="shared" si="126"/>
        <v>-</v>
      </c>
      <c r="BZ117" s="10" t="str">
        <f t="shared" si="127"/>
        <v>-</v>
      </c>
      <c r="CA117" s="10" t="str">
        <f t="shared" si="128"/>
        <v>-</v>
      </c>
      <c r="CB117" s="31">
        <f t="shared" si="129"/>
        <v>13</v>
      </c>
      <c r="CD117">
        <f t="shared" si="106"/>
        <v>320</v>
      </c>
      <c r="EO117" s="10">
        <v>112</v>
      </c>
      <c r="EQ117" s="10">
        <f t="shared" si="165"/>
        <v>113</v>
      </c>
      <c r="ER117" s="10" t="str">
        <f t="shared" si="108"/>
        <v>(113)</v>
      </c>
    </row>
    <row r="118" spans="1:148" ht="15.75" x14ac:dyDescent="0.25">
      <c r="A118" s="7" t="str">
        <f t="shared" si="77"/>
        <v>113 (154)</v>
      </c>
      <c r="B118" s="92" t="s">
        <v>294</v>
      </c>
      <c r="C118" s="62" t="s">
        <v>49</v>
      </c>
      <c r="D118" s="20">
        <f t="shared" si="78"/>
        <v>320</v>
      </c>
      <c r="E118" s="18"/>
      <c r="F118" s="14">
        <f t="shared" si="79"/>
        <v>2</v>
      </c>
      <c r="G118" s="19">
        <f t="shared" si="80"/>
        <v>80</v>
      </c>
      <c r="H118" s="18"/>
      <c r="I118" s="61"/>
      <c r="J118" s="61"/>
      <c r="K118" s="61"/>
      <c r="L118" s="61"/>
      <c r="M118" s="61"/>
      <c r="N118" s="61"/>
      <c r="O118" s="61"/>
      <c r="P118" s="61"/>
      <c r="Q118" s="61"/>
      <c r="R118" s="97"/>
      <c r="S118" s="61"/>
      <c r="T118" s="94"/>
      <c r="U118" s="61"/>
      <c r="V118" s="61">
        <v>130</v>
      </c>
      <c r="W118" s="61"/>
      <c r="X118" s="61"/>
      <c r="Y118" s="61"/>
      <c r="Z118" s="61"/>
      <c r="AA118" s="61">
        <v>190</v>
      </c>
      <c r="AB118" s="105">
        <f t="shared" si="81"/>
        <v>17</v>
      </c>
      <c r="AC118" s="68" t="str">
        <f t="shared" si="82"/>
        <v>-</v>
      </c>
      <c r="AD118" s="68" t="str">
        <f t="shared" si="83"/>
        <v>-</v>
      </c>
      <c r="AE118" s="68" t="str">
        <f t="shared" si="84"/>
        <v>-</v>
      </c>
      <c r="AF118" s="32">
        <v>154</v>
      </c>
      <c r="AG118" s="32">
        <f t="shared" si="166"/>
        <v>113</v>
      </c>
      <c r="AH118" s="32">
        <f t="shared" si="85"/>
        <v>114</v>
      </c>
      <c r="AI118" s="17">
        <v>114</v>
      </c>
      <c r="AL118" s="10">
        <f t="shared" si="145"/>
        <v>0</v>
      </c>
      <c r="AM118" s="10">
        <f t="shared" si="146"/>
        <v>1</v>
      </c>
      <c r="AN118" s="10">
        <f t="shared" si="147"/>
        <v>1</v>
      </c>
      <c r="AO118" s="10">
        <f t="shared" si="148"/>
        <v>1</v>
      </c>
      <c r="AP118" s="10">
        <f t="shared" si="149"/>
        <v>1</v>
      </c>
      <c r="AQ118" s="10">
        <f t="shared" si="150"/>
        <v>1</v>
      </c>
      <c r="AR118" s="10">
        <f t="shared" si="151"/>
        <v>1</v>
      </c>
      <c r="AS118" s="10">
        <f t="shared" si="152"/>
        <v>1</v>
      </c>
      <c r="AT118" s="10">
        <f t="shared" si="153"/>
        <v>1</v>
      </c>
      <c r="AU118" s="10">
        <f t="shared" si="154"/>
        <v>1</v>
      </c>
      <c r="AV118" s="10">
        <f t="shared" si="155"/>
        <v>1</v>
      </c>
      <c r="AW118" s="10">
        <f t="shared" si="156"/>
        <v>1</v>
      </c>
      <c r="AX118" s="10">
        <f t="shared" si="157"/>
        <v>1</v>
      </c>
      <c r="AY118" s="10">
        <f t="shared" si="158"/>
        <v>2</v>
      </c>
      <c r="AZ118" s="10">
        <f t="shared" si="159"/>
        <v>1</v>
      </c>
      <c r="BA118" s="10">
        <f t="shared" si="160"/>
        <v>1</v>
      </c>
      <c r="BB118" s="10">
        <f t="shared" si="161"/>
        <v>1</v>
      </c>
      <c r="BC118" s="10">
        <f t="shared" si="162"/>
        <v>1</v>
      </c>
      <c r="BD118" s="10">
        <f t="shared" si="163"/>
        <v>2</v>
      </c>
      <c r="BF118" s="10">
        <f t="shared" si="164"/>
        <v>2</v>
      </c>
      <c r="BI118" s="10">
        <f t="shared" si="130"/>
        <v>190</v>
      </c>
      <c r="BJ118" s="10">
        <f t="shared" si="131"/>
        <v>130</v>
      </c>
      <c r="BK118" s="10" t="str">
        <f t="shared" si="132"/>
        <v/>
      </c>
      <c r="BL118" s="10" t="str">
        <f t="shared" si="133"/>
        <v/>
      </c>
      <c r="BM118" s="10" t="str">
        <f t="shared" si="134"/>
        <v/>
      </c>
      <c r="BN118" s="10" t="str">
        <f t="shared" si="135"/>
        <v/>
      </c>
      <c r="BO118" s="10" t="str">
        <f t="shared" si="136"/>
        <v/>
      </c>
      <c r="BP118" s="10" t="str">
        <f t="shared" si="137"/>
        <v/>
      </c>
      <c r="BQ118" s="10" t="str">
        <f t="shared" si="138"/>
        <v/>
      </c>
      <c r="BR118" s="10" t="str">
        <f t="shared" si="139"/>
        <v/>
      </c>
      <c r="BS118" s="10" t="str">
        <f t="shared" si="140"/>
        <v/>
      </c>
      <c r="BT118" s="10" t="str">
        <f t="shared" si="141"/>
        <v/>
      </c>
      <c r="BU118" s="10" t="str">
        <f t="shared" si="142"/>
        <v/>
      </c>
      <c r="BV118" s="10" t="str">
        <f t="shared" si="143"/>
        <v/>
      </c>
      <c r="BW118" s="10" t="str">
        <f t="shared" si="144"/>
        <v/>
      </c>
      <c r="BX118" s="10" t="str">
        <f t="shared" si="125"/>
        <v/>
      </c>
      <c r="BY118" s="10" t="str">
        <f t="shared" si="126"/>
        <v>-</v>
      </c>
      <c r="BZ118" s="10" t="str">
        <f t="shared" si="127"/>
        <v>-</v>
      </c>
      <c r="CA118" s="10" t="str">
        <f t="shared" si="128"/>
        <v>-</v>
      </c>
      <c r="CB118" s="31">
        <f t="shared" si="129"/>
        <v>13</v>
      </c>
      <c r="CD118">
        <f t="shared" si="106"/>
        <v>320</v>
      </c>
      <c r="EO118" s="10">
        <v>114</v>
      </c>
      <c r="EQ118" s="10">
        <f t="shared" si="165"/>
        <v>113</v>
      </c>
      <c r="ER118" s="10" t="str">
        <f t="shared" si="108"/>
        <v>(154)</v>
      </c>
    </row>
    <row r="119" spans="1:148" ht="15.75" x14ac:dyDescent="0.25">
      <c r="A119" s="7" t="str">
        <f t="shared" si="77"/>
        <v>115 (114)</v>
      </c>
      <c r="B119" s="8" t="s">
        <v>176</v>
      </c>
      <c r="C119" s="62" t="s">
        <v>65</v>
      </c>
      <c r="D119" s="20">
        <f t="shared" si="78"/>
        <v>311</v>
      </c>
      <c r="E119" s="18"/>
      <c r="F119" s="14">
        <f t="shared" si="79"/>
        <v>2</v>
      </c>
      <c r="G119" s="19">
        <f t="shared" si="80"/>
        <v>77.75</v>
      </c>
      <c r="H119" s="18"/>
      <c r="I119" s="14"/>
      <c r="J119" s="14"/>
      <c r="K119" s="14"/>
      <c r="L119" s="14">
        <v>166</v>
      </c>
      <c r="M119" s="14">
        <v>145</v>
      </c>
      <c r="N119" s="14"/>
      <c r="O119" s="14"/>
      <c r="P119" s="14"/>
      <c r="Q119" s="14"/>
      <c r="R119" s="50"/>
      <c r="S119" s="29"/>
      <c r="T119" s="51"/>
      <c r="U119" s="14"/>
      <c r="V119" s="14"/>
      <c r="W119" s="64"/>
      <c r="X119" s="14"/>
      <c r="Y119" s="14"/>
      <c r="Z119" s="14"/>
      <c r="AA119" s="14"/>
      <c r="AB119" s="24">
        <f t="shared" si="81"/>
        <v>17</v>
      </c>
      <c r="AC119" s="68" t="str">
        <f t="shared" si="82"/>
        <v>-</v>
      </c>
      <c r="AD119" s="68" t="str">
        <f t="shared" si="83"/>
        <v>-</v>
      </c>
      <c r="AE119" s="68" t="str">
        <f t="shared" si="84"/>
        <v>-</v>
      </c>
      <c r="AF119" s="32">
        <v>114</v>
      </c>
      <c r="AG119" s="32">
        <f t="shared" si="166"/>
        <v>115</v>
      </c>
      <c r="AH119" s="32">
        <f t="shared" si="85"/>
        <v>115</v>
      </c>
      <c r="AI119" s="17">
        <v>115</v>
      </c>
      <c r="AL119" s="10">
        <f t="shared" si="145"/>
        <v>0</v>
      </c>
      <c r="AM119" s="10">
        <f t="shared" si="146"/>
        <v>1</v>
      </c>
      <c r="AN119" s="10">
        <f t="shared" si="147"/>
        <v>1</v>
      </c>
      <c r="AO119" s="10">
        <f t="shared" si="148"/>
        <v>2</v>
      </c>
      <c r="AP119" s="10">
        <f t="shared" si="149"/>
        <v>3</v>
      </c>
      <c r="AQ119" s="10">
        <f t="shared" si="150"/>
        <v>2</v>
      </c>
      <c r="AR119" s="10">
        <f t="shared" si="151"/>
        <v>1</v>
      </c>
      <c r="AS119" s="10">
        <f t="shared" si="152"/>
        <v>1</v>
      </c>
      <c r="AT119" s="10">
        <f t="shared" si="153"/>
        <v>1</v>
      </c>
      <c r="AU119" s="10">
        <f t="shared" si="154"/>
        <v>1</v>
      </c>
      <c r="AV119" s="10">
        <f t="shared" si="155"/>
        <v>1</v>
      </c>
      <c r="AW119" s="10">
        <f t="shared" si="156"/>
        <v>1</v>
      </c>
      <c r="AX119" s="10">
        <f t="shared" si="157"/>
        <v>1</v>
      </c>
      <c r="AY119" s="10">
        <f t="shared" si="158"/>
        <v>1</v>
      </c>
      <c r="AZ119" s="10">
        <f t="shared" si="159"/>
        <v>0</v>
      </c>
      <c r="BA119" s="10">
        <f t="shared" si="160"/>
        <v>1</v>
      </c>
      <c r="BB119" s="10">
        <f t="shared" si="161"/>
        <v>1</v>
      </c>
      <c r="BC119" s="10">
        <f t="shared" si="162"/>
        <v>1</v>
      </c>
      <c r="BD119" s="10">
        <f t="shared" si="163"/>
        <v>1</v>
      </c>
      <c r="BF119" s="10">
        <f t="shared" si="164"/>
        <v>2</v>
      </c>
      <c r="BI119" s="10">
        <f t="shared" si="130"/>
        <v>166</v>
      </c>
      <c r="BJ119" s="10">
        <f t="shared" si="131"/>
        <v>145</v>
      </c>
      <c r="BK119" s="10" t="str">
        <f t="shared" si="132"/>
        <v/>
      </c>
      <c r="BL119" s="10" t="str">
        <f t="shared" si="133"/>
        <v/>
      </c>
      <c r="BM119" s="10" t="str">
        <f t="shared" si="134"/>
        <v/>
      </c>
      <c r="BN119" s="10" t="str">
        <f t="shared" si="135"/>
        <v/>
      </c>
      <c r="BO119" s="10" t="str">
        <f t="shared" si="136"/>
        <v/>
      </c>
      <c r="BP119" s="10" t="str">
        <f t="shared" si="137"/>
        <v/>
      </c>
      <c r="BQ119" s="10" t="str">
        <f t="shared" si="138"/>
        <v/>
      </c>
      <c r="BR119" s="10" t="str">
        <f t="shared" si="139"/>
        <v/>
      </c>
      <c r="BS119" s="10" t="str">
        <f t="shared" si="140"/>
        <v/>
      </c>
      <c r="BT119" s="10" t="str">
        <f t="shared" si="141"/>
        <v/>
      </c>
      <c r="BU119" s="10" t="str">
        <f t="shared" si="142"/>
        <v/>
      </c>
      <c r="BV119" s="10" t="str">
        <f t="shared" si="143"/>
        <v/>
      </c>
      <c r="BW119" s="10" t="str">
        <f t="shared" si="144"/>
        <v/>
      </c>
      <c r="BX119" s="10" t="str">
        <f t="shared" si="125"/>
        <v/>
      </c>
      <c r="BY119" s="10" t="str">
        <f t="shared" si="126"/>
        <v>-</v>
      </c>
      <c r="BZ119" s="10" t="str">
        <f t="shared" si="127"/>
        <v>-</v>
      </c>
      <c r="CA119" s="10" t="str">
        <f t="shared" si="128"/>
        <v>-</v>
      </c>
      <c r="CB119" s="31">
        <f t="shared" si="129"/>
        <v>13</v>
      </c>
      <c r="CD119">
        <f t="shared" si="106"/>
        <v>311</v>
      </c>
      <c r="EO119" s="10">
        <v>115</v>
      </c>
      <c r="EQ119" s="10">
        <f t="shared" si="165"/>
        <v>115</v>
      </c>
      <c r="ER119" s="10" t="str">
        <f t="shared" si="108"/>
        <v>(114)</v>
      </c>
    </row>
    <row r="120" spans="1:148" ht="15.75" x14ac:dyDescent="0.25">
      <c r="A120" s="7" t="str">
        <f t="shared" si="77"/>
        <v>116 (142)</v>
      </c>
      <c r="B120" s="8" t="s">
        <v>258</v>
      </c>
      <c r="C120" s="9" t="s">
        <v>36</v>
      </c>
      <c r="D120" s="20">
        <f t="shared" si="78"/>
        <v>304</v>
      </c>
      <c r="E120" s="18"/>
      <c r="F120" s="14">
        <f t="shared" si="79"/>
        <v>2</v>
      </c>
      <c r="G120" s="19">
        <f t="shared" si="80"/>
        <v>76</v>
      </c>
      <c r="H120" s="18"/>
      <c r="I120" s="14"/>
      <c r="J120" s="14"/>
      <c r="K120" s="14"/>
      <c r="L120" s="14"/>
      <c r="M120" s="14"/>
      <c r="N120" s="14"/>
      <c r="O120" s="14"/>
      <c r="P120" s="14"/>
      <c r="Q120" s="14"/>
      <c r="R120" s="50"/>
      <c r="S120" s="29">
        <v>165</v>
      </c>
      <c r="T120" s="51"/>
      <c r="U120" s="14"/>
      <c r="V120" s="64">
        <v>139</v>
      </c>
      <c r="W120" s="64"/>
      <c r="X120" s="14"/>
      <c r="Y120" s="14"/>
      <c r="Z120" s="14"/>
      <c r="AA120" s="14"/>
      <c r="AB120" s="24">
        <f t="shared" si="81"/>
        <v>17</v>
      </c>
      <c r="AC120" s="68" t="str">
        <f t="shared" si="82"/>
        <v>-</v>
      </c>
      <c r="AD120" s="68" t="str">
        <f t="shared" si="83"/>
        <v>-</v>
      </c>
      <c r="AE120" s="68" t="str">
        <f t="shared" si="84"/>
        <v>-</v>
      </c>
      <c r="AF120" s="32">
        <v>142</v>
      </c>
      <c r="AG120" s="32">
        <f t="shared" si="166"/>
        <v>116</v>
      </c>
      <c r="AH120" s="32">
        <f t="shared" si="85"/>
        <v>116</v>
      </c>
      <c r="AI120" s="17">
        <v>116</v>
      </c>
      <c r="AL120" s="10">
        <f t="shared" si="145"/>
        <v>0</v>
      </c>
      <c r="AM120" s="10">
        <f t="shared" si="146"/>
        <v>1</v>
      </c>
      <c r="AN120" s="10">
        <f t="shared" si="147"/>
        <v>1</v>
      </c>
      <c r="AO120" s="10">
        <f t="shared" si="148"/>
        <v>1</v>
      </c>
      <c r="AP120" s="10">
        <f t="shared" si="149"/>
        <v>1</v>
      </c>
      <c r="AQ120" s="10">
        <f t="shared" si="150"/>
        <v>1</v>
      </c>
      <c r="AR120" s="10">
        <f t="shared" si="151"/>
        <v>1</v>
      </c>
      <c r="AS120" s="10">
        <f t="shared" si="152"/>
        <v>1</v>
      </c>
      <c r="AT120" s="10">
        <f t="shared" si="153"/>
        <v>1</v>
      </c>
      <c r="AU120" s="10">
        <f t="shared" si="154"/>
        <v>1</v>
      </c>
      <c r="AV120" s="10">
        <f t="shared" si="155"/>
        <v>2</v>
      </c>
      <c r="AW120" s="10">
        <f t="shared" si="156"/>
        <v>2</v>
      </c>
      <c r="AX120" s="10">
        <f t="shared" si="157"/>
        <v>1</v>
      </c>
      <c r="AY120" s="10">
        <f t="shared" si="158"/>
        <v>2</v>
      </c>
      <c r="AZ120" s="10">
        <f t="shared" si="159"/>
        <v>1</v>
      </c>
      <c r="BA120" s="10">
        <f t="shared" si="160"/>
        <v>1</v>
      </c>
      <c r="BB120" s="10">
        <f t="shared" si="161"/>
        <v>1</v>
      </c>
      <c r="BC120" s="10">
        <f t="shared" si="162"/>
        <v>1</v>
      </c>
      <c r="BD120" s="10">
        <f t="shared" si="163"/>
        <v>1</v>
      </c>
      <c r="BF120" s="10">
        <f t="shared" si="164"/>
        <v>2</v>
      </c>
      <c r="BI120" s="10">
        <f t="shared" si="130"/>
        <v>165</v>
      </c>
      <c r="BJ120" s="10">
        <f t="shared" si="131"/>
        <v>139</v>
      </c>
      <c r="BK120" s="10" t="str">
        <f t="shared" si="132"/>
        <v/>
      </c>
      <c r="BL120" s="10" t="str">
        <f t="shared" si="133"/>
        <v/>
      </c>
      <c r="BM120" s="10" t="str">
        <f t="shared" si="134"/>
        <v/>
      </c>
      <c r="BN120" s="10" t="str">
        <f t="shared" si="135"/>
        <v/>
      </c>
      <c r="BO120" s="10" t="str">
        <f t="shared" si="136"/>
        <v/>
      </c>
      <c r="BP120" s="10" t="str">
        <f t="shared" si="137"/>
        <v/>
      </c>
      <c r="BQ120" s="10" t="str">
        <f t="shared" si="138"/>
        <v/>
      </c>
      <c r="BR120" s="10" t="str">
        <f t="shared" si="139"/>
        <v/>
      </c>
      <c r="BS120" s="10" t="str">
        <f t="shared" si="140"/>
        <v/>
      </c>
      <c r="BT120" s="10" t="str">
        <f t="shared" si="141"/>
        <v/>
      </c>
      <c r="BU120" s="10" t="str">
        <f t="shared" si="142"/>
        <v/>
      </c>
      <c r="BV120" s="10" t="str">
        <f t="shared" si="143"/>
        <v/>
      </c>
      <c r="BW120" s="10" t="str">
        <f t="shared" si="144"/>
        <v/>
      </c>
      <c r="BX120" s="10" t="str">
        <f t="shared" si="125"/>
        <v/>
      </c>
      <c r="BY120" s="10" t="str">
        <f t="shared" si="126"/>
        <v>-</v>
      </c>
      <c r="BZ120" s="10" t="str">
        <f t="shared" si="127"/>
        <v>-</v>
      </c>
      <c r="CA120" s="10" t="str">
        <f t="shared" si="128"/>
        <v>-</v>
      </c>
      <c r="CB120" s="31">
        <f t="shared" si="129"/>
        <v>13</v>
      </c>
      <c r="CD120">
        <f t="shared" si="106"/>
        <v>304</v>
      </c>
      <c r="EO120" s="10">
        <v>117</v>
      </c>
      <c r="EQ120" s="10">
        <f t="shared" si="165"/>
        <v>116</v>
      </c>
      <c r="ER120" s="10" t="str">
        <f t="shared" si="108"/>
        <v>(142)</v>
      </c>
    </row>
    <row r="121" spans="1:148" ht="15.75" x14ac:dyDescent="0.25">
      <c r="A121" s="7" t="str">
        <f t="shared" si="77"/>
        <v>117 (116)</v>
      </c>
      <c r="B121" s="8" t="s">
        <v>153</v>
      </c>
      <c r="C121" s="9" t="s">
        <v>41</v>
      </c>
      <c r="D121" s="20">
        <f t="shared" si="78"/>
        <v>296</v>
      </c>
      <c r="E121" s="18"/>
      <c r="F121" s="14">
        <f t="shared" si="79"/>
        <v>2</v>
      </c>
      <c r="G121" s="19">
        <f t="shared" si="80"/>
        <v>74</v>
      </c>
      <c r="H121" s="18"/>
      <c r="I121" s="61"/>
      <c r="J121" s="61">
        <v>130</v>
      </c>
      <c r="K121" s="61"/>
      <c r="L121" s="61"/>
      <c r="M121" s="61"/>
      <c r="N121" s="61"/>
      <c r="O121" s="61"/>
      <c r="P121" s="61"/>
      <c r="Q121" s="61">
        <v>166</v>
      </c>
      <c r="R121" s="97"/>
      <c r="S121" s="61"/>
      <c r="T121" s="94"/>
      <c r="U121" s="61"/>
      <c r="V121" s="61"/>
      <c r="W121" s="61"/>
      <c r="X121" s="61"/>
      <c r="Y121" s="61"/>
      <c r="Z121" s="61"/>
      <c r="AA121" s="61"/>
      <c r="AB121" s="105">
        <f t="shared" si="81"/>
        <v>17</v>
      </c>
      <c r="AC121" s="68" t="str">
        <f t="shared" si="82"/>
        <v>-</v>
      </c>
      <c r="AD121" s="68" t="str">
        <f t="shared" si="83"/>
        <v>-</v>
      </c>
      <c r="AE121" s="68" t="str">
        <f t="shared" si="84"/>
        <v>-</v>
      </c>
      <c r="AF121" s="32">
        <v>116</v>
      </c>
      <c r="AG121" s="32">
        <f t="shared" si="166"/>
        <v>117</v>
      </c>
      <c r="AH121" s="32">
        <f t="shared" si="85"/>
        <v>117</v>
      </c>
      <c r="AI121" s="17">
        <v>117</v>
      </c>
      <c r="AL121" s="10">
        <f t="shared" si="145"/>
        <v>0</v>
      </c>
      <c r="AM121" s="10">
        <f t="shared" si="146"/>
        <v>2</v>
      </c>
      <c r="AN121" s="10">
        <f t="shared" si="147"/>
        <v>2</v>
      </c>
      <c r="AO121" s="10">
        <f t="shared" si="148"/>
        <v>1</v>
      </c>
      <c r="AP121" s="10">
        <f t="shared" si="149"/>
        <v>1</v>
      </c>
      <c r="AQ121" s="10">
        <f t="shared" si="150"/>
        <v>1</v>
      </c>
      <c r="AR121" s="10">
        <f t="shared" si="151"/>
        <v>1</v>
      </c>
      <c r="AS121" s="10">
        <f t="shared" si="152"/>
        <v>1</v>
      </c>
      <c r="AT121" s="10">
        <f t="shared" si="153"/>
        <v>2</v>
      </c>
      <c r="AU121" s="10">
        <f t="shared" si="154"/>
        <v>2</v>
      </c>
      <c r="AV121" s="10">
        <f t="shared" si="155"/>
        <v>1</v>
      </c>
      <c r="AW121" s="10">
        <f t="shared" si="156"/>
        <v>1</v>
      </c>
      <c r="AX121" s="10">
        <f t="shared" si="157"/>
        <v>1</v>
      </c>
      <c r="AY121" s="10">
        <f t="shared" si="158"/>
        <v>1</v>
      </c>
      <c r="AZ121" s="10">
        <f t="shared" si="159"/>
        <v>0</v>
      </c>
      <c r="BA121" s="10">
        <f t="shared" si="160"/>
        <v>1</v>
      </c>
      <c r="BB121" s="10">
        <f t="shared" si="161"/>
        <v>1</v>
      </c>
      <c r="BC121" s="10">
        <f t="shared" si="162"/>
        <v>1</v>
      </c>
      <c r="BD121" s="10">
        <f t="shared" si="163"/>
        <v>1</v>
      </c>
      <c r="BF121" s="10">
        <f t="shared" si="164"/>
        <v>2</v>
      </c>
      <c r="BI121" s="10">
        <f t="shared" si="130"/>
        <v>166</v>
      </c>
      <c r="BJ121" s="10">
        <f t="shared" si="131"/>
        <v>130</v>
      </c>
      <c r="BK121" s="10" t="str">
        <f t="shared" si="132"/>
        <v/>
      </c>
      <c r="BL121" s="10" t="str">
        <f t="shared" si="133"/>
        <v/>
      </c>
      <c r="BM121" s="10" t="str">
        <f t="shared" si="134"/>
        <v/>
      </c>
      <c r="BN121" s="10" t="str">
        <f t="shared" si="135"/>
        <v/>
      </c>
      <c r="BO121" s="10" t="str">
        <f t="shared" si="136"/>
        <v/>
      </c>
      <c r="BP121" s="10" t="str">
        <f t="shared" si="137"/>
        <v/>
      </c>
      <c r="BQ121" s="10" t="str">
        <f t="shared" si="138"/>
        <v/>
      </c>
      <c r="BR121" s="10" t="str">
        <f t="shared" si="139"/>
        <v/>
      </c>
      <c r="BS121" s="10" t="str">
        <f t="shared" si="140"/>
        <v/>
      </c>
      <c r="BT121" s="10" t="str">
        <f t="shared" si="141"/>
        <v/>
      </c>
      <c r="BU121" s="10" t="str">
        <f t="shared" si="142"/>
        <v/>
      </c>
      <c r="BV121" s="10" t="str">
        <f t="shared" si="143"/>
        <v/>
      </c>
      <c r="BW121" s="10" t="str">
        <f t="shared" si="144"/>
        <v/>
      </c>
      <c r="BX121" s="10" t="str">
        <f t="shared" si="125"/>
        <v/>
      </c>
      <c r="BY121" s="10" t="str">
        <f t="shared" si="126"/>
        <v>-</v>
      </c>
      <c r="BZ121" s="10" t="str">
        <f t="shared" si="127"/>
        <v>-</v>
      </c>
      <c r="CA121" s="10" t="str">
        <f t="shared" si="128"/>
        <v>-</v>
      </c>
      <c r="CB121" s="31">
        <f t="shared" si="129"/>
        <v>13</v>
      </c>
      <c r="CD121">
        <f t="shared" si="106"/>
        <v>296</v>
      </c>
      <c r="EO121" s="10">
        <v>118</v>
      </c>
      <c r="EQ121" s="10">
        <f t="shared" si="165"/>
        <v>117</v>
      </c>
      <c r="ER121" s="10" t="str">
        <f t="shared" si="108"/>
        <v>(116)</v>
      </c>
    </row>
    <row r="122" spans="1:148" ht="15.75" x14ac:dyDescent="0.25">
      <c r="A122" s="7" t="str">
        <f t="shared" si="77"/>
        <v>118 (117)</v>
      </c>
      <c r="B122" s="8" t="s">
        <v>228</v>
      </c>
      <c r="C122" s="9" t="s">
        <v>143</v>
      </c>
      <c r="D122" s="20">
        <f t="shared" si="78"/>
        <v>295</v>
      </c>
      <c r="E122" s="18"/>
      <c r="F122" s="14">
        <f t="shared" si="79"/>
        <v>2</v>
      </c>
      <c r="G122" s="19">
        <f t="shared" si="80"/>
        <v>73.75</v>
      </c>
      <c r="H122" s="18"/>
      <c r="I122" s="61"/>
      <c r="J122" s="61"/>
      <c r="K122" s="61">
        <v>136</v>
      </c>
      <c r="L122" s="61">
        <v>159</v>
      </c>
      <c r="M122" s="61"/>
      <c r="N122" s="61"/>
      <c r="O122" s="61"/>
      <c r="P122" s="61"/>
      <c r="Q122" s="61"/>
      <c r="R122" s="97"/>
      <c r="S122" s="61"/>
      <c r="T122" s="94"/>
      <c r="U122" s="61"/>
      <c r="V122" s="61"/>
      <c r="W122" s="61"/>
      <c r="X122" s="61"/>
      <c r="Y122" s="61"/>
      <c r="Z122" s="61"/>
      <c r="AA122" s="61"/>
      <c r="AB122" s="105">
        <f t="shared" si="81"/>
        <v>17</v>
      </c>
      <c r="AC122" s="68" t="str">
        <f t="shared" si="82"/>
        <v>-</v>
      </c>
      <c r="AD122" s="68" t="str">
        <f t="shared" si="83"/>
        <v>-</v>
      </c>
      <c r="AE122" s="68" t="str">
        <f t="shared" si="84"/>
        <v>-</v>
      </c>
      <c r="AF122" s="32">
        <v>117</v>
      </c>
      <c r="AG122" s="32">
        <f t="shared" si="166"/>
        <v>118</v>
      </c>
      <c r="AH122" s="32">
        <f t="shared" si="85"/>
        <v>118</v>
      </c>
      <c r="AI122" s="17">
        <v>118</v>
      </c>
      <c r="AL122" s="10">
        <f t="shared" si="145"/>
        <v>0</v>
      </c>
      <c r="AM122" s="10">
        <f t="shared" si="146"/>
        <v>1</v>
      </c>
      <c r="AN122" s="10">
        <f t="shared" si="147"/>
        <v>2</v>
      </c>
      <c r="AO122" s="10">
        <f t="shared" si="148"/>
        <v>3</v>
      </c>
      <c r="AP122" s="10">
        <f t="shared" si="149"/>
        <v>2</v>
      </c>
      <c r="AQ122" s="10">
        <f t="shared" si="150"/>
        <v>1</v>
      </c>
      <c r="AR122" s="10">
        <f t="shared" si="151"/>
        <v>1</v>
      </c>
      <c r="AS122" s="10">
        <f t="shared" si="152"/>
        <v>1</v>
      </c>
      <c r="AT122" s="10">
        <f t="shared" si="153"/>
        <v>1</v>
      </c>
      <c r="AU122" s="10">
        <f t="shared" si="154"/>
        <v>1</v>
      </c>
      <c r="AV122" s="10">
        <f t="shared" si="155"/>
        <v>1</v>
      </c>
      <c r="AW122" s="10">
        <f t="shared" si="156"/>
        <v>1</v>
      </c>
      <c r="AX122" s="10">
        <f t="shared" si="157"/>
        <v>1</v>
      </c>
      <c r="AY122" s="10">
        <f t="shared" si="158"/>
        <v>1</v>
      </c>
      <c r="AZ122" s="10">
        <f t="shared" si="159"/>
        <v>0</v>
      </c>
      <c r="BA122" s="10">
        <f t="shared" si="160"/>
        <v>1</v>
      </c>
      <c r="BB122" s="10">
        <f t="shared" si="161"/>
        <v>1</v>
      </c>
      <c r="BC122" s="10">
        <f t="shared" si="162"/>
        <v>1</v>
      </c>
      <c r="BD122" s="10">
        <f t="shared" si="163"/>
        <v>1</v>
      </c>
      <c r="BF122" s="10">
        <f t="shared" si="164"/>
        <v>2</v>
      </c>
      <c r="BI122" s="10">
        <f t="shared" si="130"/>
        <v>159</v>
      </c>
      <c r="BJ122" s="10">
        <f t="shared" si="131"/>
        <v>136</v>
      </c>
      <c r="BK122" s="10" t="str">
        <f t="shared" si="132"/>
        <v/>
      </c>
      <c r="BL122" s="10" t="str">
        <f t="shared" si="133"/>
        <v/>
      </c>
      <c r="BM122" s="10" t="str">
        <f t="shared" si="134"/>
        <v/>
      </c>
      <c r="BN122" s="10" t="str">
        <f t="shared" si="135"/>
        <v/>
      </c>
      <c r="BO122" s="10" t="str">
        <f t="shared" si="136"/>
        <v/>
      </c>
      <c r="BP122" s="10" t="str">
        <f t="shared" si="137"/>
        <v/>
      </c>
      <c r="BQ122" s="10" t="str">
        <f t="shared" si="138"/>
        <v/>
      </c>
      <c r="BR122" s="10" t="str">
        <f t="shared" si="139"/>
        <v/>
      </c>
      <c r="BS122" s="10" t="str">
        <f t="shared" si="140"/>
        <v/>
      </c>
      <c r="BT122" s="10" t="str">
        <f t="shared" si="141"/>
        <v/>
      </c>
      <c r="BU122" s="10" t="str">
        <f t="shared" si="142"/>
        <v/>
      </c>
      <c r="BV122" s="10" t="str">
        <f t="shared" si="143"/>
        <v/>
      </c>
      <c r="BW122" s="10" t="str">
        <f t="shared" si="144"/>
        <v/>
      </c>
      <c r="BX122" s="10" t="str">
        <f t="shared" si="125"/>
        <v/>
      </c>
      <c r="BY122" s="10" t="str">
        <f t="shared" si="126"/>
        <v>-</v>
      </c>
      <c r="BZ122" s="10" t="str">
        <f t="shared" si="127"/>
        <v>-</v>
      </c>
      <c r="CA122" s="10" t="str">
        <f t="shared" si="128"/>
        <v>-</v>
      </c>
      <c r="CB122" s="31">
        <f t="shared" si="129"/>
        <v>13</v>
      </c>
      <c r="CD122">
        <f t="shared" si="106"/>
        <v>295</v>
      </c>
      <c r="EO122" s="10">
        <v>119</v>
      </c>
      <c r="EQ122" s="10">
        <f t="shared" si="165"/>
        <v>118</v>
      </c>
      <c r="ER122" s="10" t="str">
        <f t="shared" si="108"/>
        <v>(117)</v>
      </c>
    </row>
    <row r="123" spans="1:148" ht="15.75" x14ac:dyDescent="0.25">
      <c r="A123" s="7" t="str">
        <f t="shared" si="77"/>
        <v>119 (110)</v>
      </c>
      <c r="B123" s="8" t="s">
        <v>50</v>
      </c>
      <c r="C123" s="9" t="s">
        <v>65</v>
      </c>
      <c r="D123" s="20">
        <f t="shared" si="78"/>
        <v>285</v>
      </c>
      <c r="E123" s="18"/>
      <c r="F123" s="14">
        <f t="shared" si="79"/>
        <v>4</v>
      </c>
      <c r="G123" s="19">
        <f t="shared" si="80"/>
        <v>35.625</v>
      </c>
      <c r="H123" s="18"/>
      <c r="I123" s="14"/>
      <c r="J123" s="14">
        <v>93</v>
      </c>
      <c r="K123" s="14">
        <v>64</v>
      </c>
      <c r="L123" s="14">
        <v>10</v>
      </c>
      <c r="M123" s="14"/>
      <c r="N123" s="14"/>
      <c r="O123" s="14"/>
      <c r="P123" s="14"/>
      <c r="Q123" s="14"/>
      <c r="R123" s="50"/>
      <c r="S123" s="29"/>
      <c r="T123" s="51">
        <v>118</v>
      </c>
      <c r="U123" s="14"/>
      <c r="V123" s="14"/>
      <c r="W123" s="64"/>
      <c r="X123" s="14"/>
      <c r="Y123" s="14"/>
      <c r="Z123" s="14"/>
      <c r="AA123" s="14"/>
      <c r="AB123" s="24">
        <f t="shared" si="81"/>
        <v>17</v>
      </c>
      <c r="AC123" s="68" t="str">
        <f t="shared" si="82"/>
        <v>-</v>
      </c>
      <c r="AD123" s="68" t="str">
        <f t="shared" si="83"/>
        <v>-</v>
      </c>
      <c r="AE123" s="68" t="str">
        <f t="shared" si="84"/>
        <v>-</v>
      </c>
      <c r="AF123" s="32">
        <v>110</v>
      </c>
      <c r="AG123" s="32">
        <f t="shared" si="166"/>
        <v>119</v>
      </c>
      <c r="AH123" s="32">
        <f t="shared" si="85"/>
        <v>119</v>
      </c>
      <c r="AI123" s="17">
        <v>119</v>
      </c>
      <c r="AL123" s="10">
        <f t="shared" si="145"/>
        <v>0</v>
      </c>
      <c r="AM123" s="10">
        <f t="shared" si="146"/>
        <v>2</v>
      </c>
      <c r="AN123" s="10">
        <f t="shared" si="147"/>
        <v>3</v>
      </c>
      <c r="AO123" s="10">
        <f t="shared" si="148"/>
        <v>3</v>
      </c>
      <c r="AP123" s="10">
        <f t="shared" si="149"/>
        <v>2</v>
      </c>
      <c r="AQ123" s="10">
        <f t="shared" si="150"/>
        <v>1</v>
      </c>
      <c r="AR123" s="10">
        <f t="shared" si="151"/>
        <v>1</v>
      </c>
      <c r="AS123" s="10">
        <f t="shared" si="152"/>
        <v>1</v>
      </c>
      <c r="AT123" s="10">
        <f t="shared" si="153"/>
        <v>1</v>
      </c>
      <c r="AU123" s="10">
        <f t="shared" si="154"/>
        <v>1</v>
      </c>
      <c r="AV123" s="10">
        <f t="shared" si="155"/>
        <v>1</v>
      </c>
      <c r="AW123" s="10">
        <f t="shared" si="156"/>
        <v>2</v>
      </c>
      <c r="AX123" s="10">
        <f t="shared" si="157"/>
        <v>2</v>
      </c>
      <c r="AY123" s="10">
        <f t="shared" si="158"/>
        <v>1</v>
      </c>
      <c r="AZ123" s="10">
        <f t="shared" si="159"/>
        <v>0</v>
      </c>
      <c r="BA123" s="10">
        <f t="shared" si="160"/>
        <v>1</v>
      </c>
      <c r="BB123" s="10">
        <f t="shared" si="161"/>
        <v>1</v>
      </c>
      <c r="BC123" s="10">
        <f t="shared" si="162"/>
        <v>1</v>
      </c>
      <c r="BD123" s="10">
        <f t="shared" si="163"/>
        <v>1</v>
      </c>
      <c r="BF123" s="10">
        <f t="shared" si="164"/>
        <v>2</v>
      </c>
      <c r="BI123" s="10">
        <f t="shared" si="130"/>
        <v>118</v>
      </c>
      <c r="BJ123" s="10">
        <f t="shared" si="131"/>
        <v>93</v>
      </c>
      <c r="BK123" s="10">
        <f t="shared" si="132"/>
        <v>64</v>
      </c>
      <c r="BL123" s="10">
        <f t="shared" si="133"/>
        <v>10</v>
      </c>
      <c r="BM123" s="10" t="str">
        <f t="shared" si="134"/>
        <v/>
      </c>
      <c r="BN123" s="10" t="str">
        <f t="shared" si="135"/>
        <v/>
      </c>
      <c r="BO123" s="10" t="str">
        <f t="shared" si="136"/>
        <v/>
      </c>
      <c r="BP123" s="10" t="str">
        <f t="shared" si="137"/>
        <v/>
      </c>
      <c r="BQ123" s="10" t="str">
        <f t="shared" si="138"/>
        <v/>
      </c>
      <c r="BR123" s="10" t="str">
        <f t="shared" si="139"/>
        <v/>
      </c>
      <c r="BS123" s="10" t="str">
        <f t="shared" si="140"/>
        <v/>
      </c>
      <c r="BT123" s="10" t="str">
        <f t="shared" si="141"/>
        <v/>
      </c>
      <c r="BU123" s="10" t="str">
        <f t="shared" si="142"/>
        <v/>
      </c>
      <c r="BV123" s="10" t="str">
        <f t="shared" si="143"/>
        <v/>
      </c>
      <c r="BW123" s="10" t="str">
        <f t="shared" si="144"/>
        <v/>
      </c>
      <c r="BX123" s="10" t="str">
        <f t="shared" si="125"/>
        <v/>
      </c>
      <c r="BY123" s="10" t="str">
        <f t="shared" si="126"/>
        <v>-</v>
      </c>
      <c r="BZ123" s="10" t="str">
        <f t="shared" si="127"/>
        <v>-</v>
      </c>
      <c r="CA123" s="10" t="str">
        <f t="shared" si="128"/>
        <v>-</v>
      </c>
      <c r="CB123" s="31">
        <f t="shared" si="129"/>
        <v>11</v>
      </c>
      <c r="CD123">
        <f t="shared" si="106"/>
        <v>285</v>
      </c>
      <c r="EO123" s="10">
        <v>120</v>
      </c>
      <c r="EQ123" s="10">
        <f t="shared" si="165"/>
        <v>119</v>
      </c>
      <c r="ER123" s="10" t="str">
        <f t="shared" si="108"/>
        <v>(110)</v>
      </c>
    </row>
    <row r="124" spans="1:148" ht="15.75" x14ac:dyDescent="0.25">
      <c r="A124" s="7" t="str">
        <f t="shared" si="77"/>
        <v>120 (118)</v>
      </c>
      <c r="B124" s="8" t="s">
        <v>244</v>
      </c>
      <c r="C124" s="9" t="s">
        <v>49</v>
      </c>
      <c r="D124" s="20">
        <f t="shared" si="78"/>
        <v>271</v>
      </c>
      <c r="E124" s="18"/>
      <c r="F124" s="14">
        <f t="shared" si="79"/>
        <v>1</v>
      </c>
      <c r="G124" s="19">
        <f t="shared" si="80"/>
        <v>135.5</v>
      </c>
      <c r="H124" s="18"/>
      <c r="I124" s="61"/>
      <c r="J124" s="61"/>
      <c r="K124" s="61"/>
      <c r="L124" s="61"/>
      <c r="M124" s="61">
        <v>271</v>
      </c>
      <c r="N124" s="61"/>
      <c r="O124" s="61"/>
      <c r="P124" s="61"/>
      <c r="Q124" s="61"/>
      <c r="R124" s="97"/>
      <c r="S124" s="61"/>
      <c r="T124" s="94"/>
      <c r="U124" s="61"/>
      <c r="V124" s="61"/>
      <c r="W124" s="61"/>
      <c r="X124" s="61"/>
      <c r="Y124" s="61"/>
      <c r="Z124" s="61"/>
      <c r="AA124" s="61"/>
      <c r="AB124" s="105">
        <f t="shared" si="81"/>
        <v>17</v>
      </c>
      <c r="AC124" s="68" t="str">
        <f t="shared" si="82"/>
        <v>-</v>
      </c>
      <c r="AD124" s="68" t="str">
        <f t="shared" si="83"/>
        <v>-</v>
      </c>
      <c r="AE124" s="68" t="str">
        <f t="shared" si="84"/>
        <v>-</v>
      </c>
      <c r="AF124" s="32">
        <v>118</v>
      </c>
      <c r="AG124" s="32">
        <f t="shared" si="166"/>
        <v>120</v>
      </c>
      <c r="AH124" s="32" t="str">
        <f t="shared" si="85"/>
        <v>-</v>
      </c>
      <c r="AI124" s="17">
        <v>120</v>
      </c>
      <c r="AL124" s="10">
        <f t="shared" si="145"/>
        <v>0</v>
      </c>
      <c r="AM124" s="10">
        <f t="shared" si="146"/>
        <v>1</v>
      </c>
      <c r="AN124" s="10">
        <f t="shared" si="147"/>
        <v>1</v>
      </c>
      <c r="AO124" s="10">
        <f t="shared" si="148"/>
        <v>1</v>
      </c>
      <c r="AP124" s="10">
        <f t="shared" si="149"/>
        <v>2</v>
      </c>
      <c r="AQ124" s="10">
        <f t="shared" si="150"/>
        <v>2</v>
      </c>
      <c r="AR124" s="10">
        <f t="shared" si="151"/>
        <v>1</v>
      </c>
      <c r="AS124" s="10">
        <f t="shared" si="152"/>
        <v>1</v>
      </c>
      <c r="AT124" s="10">
        <f t="shared" si="153"/>
        <v>1</v>
      </c>
      <c r="AU124" s="10">
        <f t="shared" si="154"/>
        <v>1</v>
      </c>
      <c r="AV124" s="10">
        <f t="shared" si="155"/>
        <v>1</v>
      </c>
      <c r="AW124" s="10">
        <f t="shared" si="156"/>
        <v>1</v>
      </c>
      <c r="AX124" s="10">
        <f t="shared" si="157"/>
        <v>1</v>
      </c>
      <c r="AY124" s="10">
        <f t="shared" si="158"/>
        <v>1</v>
      </c>
      <c r="AZ124" s="10">
        <f t="shared" si="159"/>
        <v>0</v>
      </c>
      <c r="BA124" s="10">
        <f t="shared" si="160"/>
        <v>1</v>
      </c>
      <c r="BB124" s="10">
        <f t="shared" si="161"/>
        <v>1</v>
      </c>
      <c r="BC124" s="10">
        <f t="shared" si="162"/>
        <v>1</v>
      </c>
      <c r="BD124" s="10">
        <f t="shared" si="163"/>
        <v>1</v>
      </c>
      <c r="BF124" s="10">
        <f t="shared" si="164"/>
        <v>2</v>
      </c>
      <c r="BI124" s="10">
        <f t="shared" si="130"/>
        <v>271</v>
      </c>
      <c r="BJ124" s="10" t="str">
        <f t="shared" si="131"/>
        <v/>
      </c>
      <c r="BK124" s="10" t="str">
        <f t="shared" si="132"/>
        <v/>
      </c>
      <c r="BL124" s="10" t="str">
        <f t="shared" si="133"/>
        <v/>
      </c>
      <c r="BM124" s="10" t="str">
        <f t="shared" si="134"/>
        <v/>
      </c>
      <c r="BN124" s="10" t="str">
        <f t="shared" si="135"/>
        <v/>
      </c>
      <c r="BO124" s="10" t="str">
        <f t="shared" si="136"/>
        <v/>
      </c>
      <c r="BP124" s="10" t="str">
        <f t="shared" si="137"/>
        <v/>
      </c>
      <c r="BQ124" s="10" t="str">
        <f t="shared" si="138"/>
        <v/>
      </c>
      <c r="BR124" s="10" t="str">
        <f t="shared" si="139"/>
        <v/>
      </c>
      <c r="BS124" s="10" t="str">
        <f t="shared" si="140"/>
        <v/>
      </c>
      <c r="BT124" s="10" t="str">
        <f t="shared" si="141"/>
        <v/>
      </c>
      <c r="BU124" s="10" t="str">
        <f t="shared" si="142"/>
        <v/>
      </c>
      <c r="BV124" s="10" t="str">
        <f t="shared" si="143"/>
        <v/>
      </c>
      <c r="BW124" s="10" t="str">
        <f t="shared" si="144"/>
        <v/>
      </c>
      <c r="BX124" s="10" t="str">
        <f t="shared" si="125"/>
        <v/>
      </c>
      <c r="BY124" s="10" t="str">
        <f t="shared" si="126"/>
        <v>-</v>
      </c>
      <c r="BZ124" s="10" t="str">
        <f t="shared" si="127"/>
        <v>-</v>
      </c>
      <c r="CA124" s="10" t="str">
        <f t="shared" si="128"/>
        <v>-</v>
      </c>
      <c r="CB124" s="31">
        <f t="shared" si="129"/>
        <v>14</v>
      </c>
      <c r="CD124">
        <f t="shared" si="106"/>
        <v>271</v>
      </c>
      <c r="EO124" s="10">
        <v>121</v>
      </c>
      <c r="EQ124" s="10">
        <f t="shared" si="165"/>
        <v>120</v>
      </c>
      <c r="ER124" s="10" t="str">
        <f t="shared" si="108"/>
        <v>(118)</v>
      </c>
    </row>
    <row r="125" spans="1:148" ht="15.75" x14ac:dyDescent="0.25">
      <c r="A125" s="7" t="str">
        <f t="shared" si="77"/>
        <v>121 (119)</v>
      </c>
      <c r="B125" s="8" t="s">
        <v>273</v>
      </c>
      <c r="C125" s="9" t="s">
        <v>43</v>
      </c>
      <c r="D125" s="20">
        <f t="shared" si="78"/>
        <v>260</v>
      </c>
      <c r="E125" s="18"/>
      <c r="F125" s="14">
        <f t="shared" si="79"/>
        <v>1</v>
      </c>
      <c r="G125" s="19">
        <f t="shared" si="80"/>
        <v>130</v>
      </c>
      <c r="H125" s="18"/>
      <c r="I125" s="61"/>
      <c r="J125" s="61"/>
      <c r="K125" s="61"/>
      <c r="L125" s="61"/>
      <c r="M125" s="61"/>
      <c r="N125" s="61"/>
      <c r="O125" s="61"/>
      <c r="P125" s="61"/>
      <c r="Q125" s="61"/>
      <c r="R125" s="97"/>
      <c r="S125" s="61"/>
      <c r="T125" s="94"/>
      <c r="U125" s="61">
        <v>260</v>
      </c>
      <c r="V125" s="61"/>
      <c r="W125" s="61"/>
      <c r="X125" s="61"/>
      <c r="Y125" s="61"/>
      <c r="Z125" s="61"/>
      <c r="AA125" s="61"/>
      <c r="AB125" s="105">
        <f t="shared" si="81"/>
        <v>17</v>
      </c>
      <c r="AC125" s="68" t="str">
        <f t="shared" si="82"/>
        <v>-</v>
      </c>
      <c r="AD125" s="68" t="str">
        <f t="shared" si="83"/>
        <v>-</v>
      </c>
      <c r="AE125" s="68" t="str">
        <f t="shared" si="84"/>
        <v>-</v>
      </c>
      <c r="AF125" s="32">
        <v>119</v>
      </c>
      <c r="AG125" s="32">
        <f t="shared" si="166"/>
        <v>121</v>
      </c>
      <c r="AH125" s="32" t="str">
        <f t="shared" si="85"/>
        <v>-</v>
      </c>
      <c r="AI125" s="17">
        <v>121</v>
      </c>
      <c r="AL125" s="10">
        <f t="shared" si="145"/>
        <v>0</v>
      </c>
      <c r="AM125" s="10">
        <f t="shared" si="146"/>
        <v>1</v>
      </c>
      <c r="AN125" s="10">
        <f t="shared" si="147"/>
        <v>1</v>
      </c>
      <c r="AO125" s="10">
        <f t="shared" si="148"/>
        <v>1</v>
      </c>
      <c r="AP125" s="10">
        <f t="shared" si="149"/>
        <v>1</v>
      </c>
      <c r="AQ125" s="10">
        <f t="shared" si="150"/>
        <v>1</v>
      </c>
      <c r="AR125" s="10">
        <f t="shared" si="151"/>
        <v>1</v>
      </c>
      <c r="AS125" s="10">
        <f t="shared" si="152"/>
        <v>1</v>
      </c>
      <c r="AT125" s="10">
        <f t="shared" si="153"/>
        <v>1</v>
      </c>
      <c r="AU125" s="10">
        <f t="shared" si="154"/>
        <v>1</v>
      </c>
      <c r="AV125" s="10">
        <f t="shared" si="155"/>
        <v>1</v>
      </c>
      <c r="AW125" s="10">
        <f t="shared" si="156"/>
        <v>1</v>
      </c>
      <c r="AX125" s="10">
        <f t="shared" si="157"/>
        <v>2</v>
      </c>
      <c r="AY125" s="10">
        <f t="shared" si="158"/>
        <v>2</v>
      </c>
      <c r="AZ125" s="10">
        <f t="shared" si="159"/>
        <v>0</v>
      </c>
      <c r="BA125" s="10">
        <f t="shared" si="160"/>
        <v>1</v>
      </c>
      <c r="BB125" s="10">
        <f t="shared" si="161"/>
        <v>1</v>
      </c>
      <c r="BC125" s="10">
        <f t="shared" si="162"/>
        <v>1</v>
      </c>
      <c r="BD125" s="10">
        <f t="shared" si="163"/>
        <v>1</v>
      </c>
      <c r="BF125" s="10">
        <f t="shared" si="164"/>
        <v>2</v>
      </c>
      <c r="BI125" s="10">
        <f t="shared" ref="BI125:BI156" si="167">IF($F125&gt;0,LARGE($I125:$AA125,1),"")</f>
        <v>260</v>
      </c>
      <c r="BJ125" s="10" t="str">
        <f t="shared" ref="BJ125:BJ156" si="168">IF($F125&gt;1,LARGE($I125:$AA125,2),"")</f>
        <v/>
      </c>
      <c r="BK125" s="10" t="str">
        <f t="shared" ref="BK125:BK156" si="169">IF($F125&gt;2,LARGE($I125:$AA125,3),"")</f>
        <v/>
      </c>
      <c r="BL125" s="10" t="str">
        <f t="shared" ref="BL125:BL156" si="170">IF($F125&gt;3,LARGE($I125:$AA125,4),"")</f>
        <v/>
      </c>
      <c r="BM125" s="10" t="str">
        <f t="shared" ref="BM125:BM156" si="171">IF($F125&gt;4,LARGE($I125:$AA125,5),"")</f>
        <v/>
      </c>
      <c r="BN125" s="10" t="str">
        <f t="shared" ref="BN125:BN156" si="172">IF($F125&gt;5,LARGE($I125:$AA125,6),"")</f>
        <v/>
      </c>
      <c r="BO125" s="10" t="str">
        <f t="shared" ref="BO125:BO156" si="173">IF($F125&gt;6,LARGE($I125:$AA125,7),"")</f>
        <v/>
      </c>
      <c r="BP125" s="10" t="str">
        <f t="shared" ref="BP125:BP156" si="174">IF($F125&gt;7,LARGE($I125:$AA125,8),"")</f>
        <v/>
      </c>
      <c r="BQ125" s="10" t="str">
        <f t="shared" ref="BQ125:BQ156" si="175">IF($F125&gt;8,LARGE($I125:$AA125,9),"")</f>
        <v/>
      </c>
      <c r="BR125" s="10" t="str">
        <f t="shared" ref="BR125:BR156" si="176">IF($F125&gt;9,LARGE($I125:$AA125,10),"")</f>
        <v/>
      </c>
      <c r="BS125" s="10" t="str">
        <f t="shared" ref="BS125:BS156" si="177">IF($F125&gt;10,LARGE($I125:$AA125,11),"")</f>
        <v/>
      </c>
      <c r="BT125" s="10" t="str">
        <f t="shared" ref="BT125:BT156" si="178">IF($F125&gt;11,LARGE($I125:$AA125,12),"")</f>
        <v/>
      </c>
      <c r="BU125" s="10" t="str">
        <f t="shared" ref="BU125:BU156" si="179">IF($F125&gt;12,LARGE($I125:$AA125,13),"")</f>
        <v/>
      </c>
      <c r="BV125" s="10" t="str">
        <f t="shared" ref="BV125:BV156" si="180">IF($F125&gt;13,LARGE($I125:$AA125,14),"")</f>
        <v/>
      </c>
      <c r="BW125" s="10" t="str">
        <f t="shared" ref="BW125:BW156" si="181">IF($F125&gt;14,LARGE($I125:$AA125,15),"")</f>
        <v/>
      </c>
      <c r="BX125" s="10" t="str">
        <f t="shared" si="125"/>
        <v/>
      </c>
      <c r="BY125" s="10" t="str">
        <f t="shared" si="126"/>
        <v>-</v>
      </c>
      <c r="BZ125" s="10" t="str">
        <f t="shared" si="127"/>
        <v>-</v>
      </c>
      <c r="CA125" s="10" t="str">
        <f t="shared" si="128"/>
        <v>-</v>
      </c>
      <c r="CB125" s="31">
        <f t="shared" si="129"/>
        <v>14</v>
      </c>
      <c r="CD125">
        <f t="shared" si="106"/>
        <v>260</v>
      </c>
      <c r="EO125" s="10">
        <v>127</v>
      </c>
      <c r="EQ125" s="10">
        <f t="shared" si="165"/>
        <v>121</v>
      </c>
      <c r="ER125" s="10" t="str">
        <f t="shared" si="108"/>
        <v>(119)</v>
      </c>
    </row>
    <row r="126" spans="1:148" ht="15.75" x14ac:dyDescent="0.25">
      <c r="A126" s="7" t="str">
        <f t="shared" si="77"/>
        <v>122 (120)</v>
      </c>
      <c r="B126" s="92" t="s">
        <v>241</v>
      </c>
      <c r="C126" s="62" t="s">
        <v>49</v>
      </c>
      <c r="D126" s="20">
        <f t="shared" si="78"/>
        <v>257</v>
      </c>
      <c r="E126" s="18"/>
      <c r="F126" s="14">
        <f t="shared" si="79"/>
        <v>1</v>
      </c>
      <c r="G126" s="19">
        <f t="shared" si="80"/>
        <v>128.5</v>
      </c>
      <c r="H126" s="18"/>
      <c r="I126" s="14"/>
      <c r="J126" s="14"/>
      <c r="K126" s="14"/>
      <c r="L126" s="14"/>
      <c r="M126" s="14">
        <v>257</v>
      </c>
      <c r="N126" s="14"/>
      <c r="O126" s="14"/>
      <c r="P126" s="14"/>
      <c r="Q126" s="14"/>
      <c r="R126" s="50"/>
      <c r="S126" s="29"/>
      <c r="T126" s="51"/>
      <c r="U126" s="14"/>
      <c r="V126" s="64"/>
      <c r="W126" s="64"/>
      <c r="X126" s="14"/>
      <c r="Y126" s="14"/>
      <c r="Z126" s="14"/>
      <c r="AA126" s="14"/>
      <c r="AB126" s="24">
        <f t="shared" si="81"/>
        <v>17</v>
      </c>
      <c r="AC126" s="68" t="str">
        <f t="shared" si="82"/>
        <v>-</v>
      </c>
      <c r="AD126" s="68" t="str">
        <f t="shared" si="83"/>
        <v>-</v>
      </c>
      <c r="AE126" s="68" t="str">
        <f t="shared" si="84"/>
        <v>-</v>
      </c>
      <c r="AF126" s="32">
        <v>120</v>
      </c>
      <c r="AG126" s="32">
        <f t="shared" si="166"/>
        <v>122</v>
      </c>
      <c r="AH126" s="32" t="str">
        <f t="shared" si="85"/>
        <v>-</v>
      </c>
      <c r="AI126" s="17">
        <v>122</v>
      </c>
      <c r="AL126" s="10">
        <f t="shared" si="145"/>
        <v>0</v>
      </c>
      <c r="AM126" s="10">
        <f t="shared" si="146"/>
        <v>1</v>
      </c>
      <c r="AN126" s="10">
        <f t="shared" si="147"/>
        <v>1</v>
      </c>
      <c r="AO126" s="10">
        <f t="shared" si="148"/>
        <v>1</v>
      </c>
      <c r="AP126" s="10">
        <f t="shared" si="149"/>
        <v>2</v>
      </c>
      <c r="AQ126" s="10">
        <f t="shared" si="150"/>
        <v>2</v>
      </c>
      <c r="AR126" s="10">
        <f t="shared" si="151"/>
        <v>1</v>
      </c>
      <c r="AS126" s="10">
        <f t="shared" si="152"/>
        <v>1</v>
      </c>
      <c r="AT126" s="10">
        <f t="shared" si="153"/>
        <v>1</v>
      </c>
      <c r="AU126" s="10">
        <f t="shared" si="154"/>
        <v>1</v>
      </c>
      <c r="AV126" s="10">
        <f t="shared" si="155"/>
        <v>1</v>
      </c>
      <c r="AW126" s="10">
        <f t="shared" si="156"/>
        <v>1</v>
      </c>
      <c r="AX126" s="10">
        <f t="shared" si="157"/>
        <v>1</v>
      </c>
      <c r="AY126" s="10">
        <f t="shared" si="158"/>
        <v>1</v>
      </c>
      <c r="AZ126" s="10">
        <f t="shared" si="159"/>
        <v>0</v>
      </c>
      <c r="BA126" s="10">
        <f t="shared" si="160"/>
        <v>1</v>
      </c>
      <c r="BB126" s="10">
        <f t="shared" si="161"/>
        <v>1</v>
      </c>
      <c r="BC126" s="10">
        <f t="shared" si="162"/>
        <v>1</v>
      </c>
      <c r="BD126" s="10">
        <f t="shared" si="163"/>
        <v>1</v>
      </c>
      <c r="BF126" s="10">
        <f t="shared" si="164"/>
        <v>2</v>
      </c>
      <c r="BI126" s="10">
        <f t="shared" si="167"/>
        <v>257</v>
      </c>
      <c r="BJ126" s="10" t="str">
        <f t="shared" si="168"/>
        <v/>
      </c>
      <c r="BK126" s="10" t="str">
        <f t="shared" si="169"/>
        <v/>
      </c>
      <c r="BL126" s="10" t="str">
        <f t="shared" si="170"/>
        <v/>
      </c>
      <c r="BM126" s="10" t="str">
        <f t="shared" si="171"/>
        <v/>
      </c>
      <c r="BN126" s="10" t="str">
        <f t="shared" si="172"/>
        <v/>
      </c>
      <c r="BO126" s="10" t="str">
        <f t="shared" si="173"/>
        <v/>
      </c>
      <c r="BP126" s="10" t="str">
        <f t="shared" si="174"/>
        <v/>
      </c>
      <c r="BQ126" s="10" t="str">
        <f t="shared" si="175"/>
        <v/>
      </c>
      <c r="BR126" s="10" t="str">
        <f t="shared" si="176"/>
        <v/>
      </c>
      <c r="BS126" s="10" t="str">
        <f t="shared" si="177"/>
        <v/>
      </c>
      <c r="BT126" s="10" t="str">
        <f t="shared" si="178"/>
        <v/>
      </c>
      <c r="BU126" s="10" t="str">
        <f t="shared" si="179"/>
        <v/>
      </c>
      <c r="BV126" s="10" t="str">
        <f t="shared" si="180"/>
        <v/>
      </c>
      <c r="BW126" s="10" t="str">
        <f t="shared" si="181"/>
        <v/>
      </c>
      <c r="BX126" s="10" t="str">
        <f t="shared" si="125"/>
        <v/>
      </c>
      <c r="BY126" s="10" t="str">
        <f t="shared" si="126"/>
        <v>-</v>
      </c>
      <c r="BZ126" s="10" t="str">
        <f t="shared" si="127"/>
        <v>-</v>
      </c>
      <c r="CA126" s="10" t="str">
        <f t="shared" si="128"/>
        <v>-</v>
      </c>
      <c r="CB126" s="31">
        <f t="shared" si="129"/>
        <v>14</v>
      </c>
      <c r="CD126">
        <f t="shared" si="106"/>
        <v>257</v>
      </c>
      <c r="EO126" s="10">
        <v>122</v>
      </c>
      <c r="EQ126" s="10">
        <f t="shared" si="165"/>
        <v>122</v>
      </c>
      <c r="ER126" s="10" t="str">
        <f t="shared" si="108"/>
        <v>(120)</v>
      </c>
    </row>
    <row r="127" spans="1:148" ht="15.75" x14ac:dyDescent="0.25">
      <c r="A127" s="7" t="str">
        <f t="shared" si="77"/>
        <v>123 (121)</v>
      </c>
      <c r="B127" s="8" t="s">
        <v>201</v>
      </c>
      <c r="C127" s="9" t="s">
        <v>172</v>
      </c>
      <c r="D127" s="20">
        <f t="shared" si="78"/>
        <v>245</v>
      </c>
      <c r="E127" s="18"/>
      <c r="F127" s="14">
        <f t="shared" si="79"/>
        <v>2</v>
      </c>
      <c r="G127" s="19">
        <f t="shared" si="80"/>
        <v>61.25</v>
      </c>
      <c r="H127" s="18"/>
      <c r="I127" s="14"/>
      <c r="J127" s="14"/>
      <c r="K127" s="14"/>
      <c r="L127" s="14"/>
      <c r="M127" s="14"/>
      <c r="N127" s="14"/>
      <c r="O127" s="14">
        <v>78</v>
      </c>
      <c r="P127" s="14">
        <v>167</v>
      </c>
      <c r="Q127" s="14"/>
      <c r="R127" s="50"/>
      <c r="S127" s="29"/>
      <c r="T127" s="51"/>
      <c r="U127" s="14"/>
      <c r="V127" s="14"/>
      <c r="W127" s="64"/>
      <c r="X127" s="14"/>
      <c r="Y127" s="14"/>
      <c r="Z127" s="14"/>
      <c r="AA127" s="14"/>
      <c r="AB127" s="24">
        <f t="shared" si="81"/>
        <v>17</v>
      </c>
      <c r="AC127" s="68" t="str">
        <f t="shared" si="82"/>
        <v>-</v>
      </c>
      <c r="AD127" s="68" t="str">
        <f t="shared" si="83"/>
        <v>-</v>
      </c>
      <c r="AE127" s="68" t="str">
        <f t="shared" si="84"/>
        <v>-</v>
      </c>
      <c r="AF127" s="32">
        <v>121</v>
      </c>
      <c r="AG127" s="32">
        <f t="shared" si="166"/>
        <v>123</v>
      </c>
      <c r="AH127" s="32">
        <f t="shared" si="85"/>
        <v>123</v>
      </c>
      <c r="AI127" s="17">
        <v>123</v>
      </c>
      <c r="AL127" s="10">
        <f t="shared" si="145"/>
        <v>0</v>
      </c>
      <c r="AM127" s="10">
        <f t="shared" si="146"/>
        <v>1</v>
      </c>
      <c r="AN127" s="10">
        <f t="shared" si="147"/>
        <v>1</v>
      </c>
      <c r="AO127" s="10">
        <f t="shared" si="148"/>
        <v>1</v>
      </c>
      <c r="AP127" s="10">
        <f t="shared" si="149"/>
        <v>1</v>
      </c>
      <c r="AQ127" s="10">
        <f t="shared" si="150"/>
        <v>1</v>
      </c>
      <c r="AR127" s="10">
        <f t="shared" si="151"/>
        <v>2</v>
      </c>
      <c r="AS127" s="10">
        <f t="shared" si="152"/>
        <v>3</v>
      </c>
      <c r="AT127" s="10">
        <f t="shared" si="153"/>
        <v>2</v>
      </c>
      <c r="AU127" s="10">
        <f t="shared" si="154"/>
        <v>1</v>
      </c>
      <c r="AV127" s="10">
        <f t="shared" si="155"/>
        <v>1</v>
      </c>
      <c r="AW127" s="10">
        <f t="shared" si="156"/>
        <v>1</v>
      </c>
      <c r="AX127" s="10">
        <f t="shared" si="157"/>
        <v>1</v>
      </c>
      <c r="AY127" s="10">
        <f t="shared" si="158"/>
        <v>1</v>
      </c>
      <c r="AZ127" s="10">
        <f t="shared" si="159"/>
        <v>0</v>
      </c>
      <c r="BA127" s="10">
        <f t="shared" si="160"/>
        <v>1</v>
      </c>
      <c r="BB127" s="10">
        <f t="shared" si="161"/>
        <v>1</v>
      </c>
      <c r="BC127" s="10">
        <f t="shared" si="162"/>
        <v>1</v>
      </c>
      <c r="BD127" s="10">
        <f t="shared" si="163"/>
        <v>1</v>
      </c>
      <c r="BF127" s="10">
        <f t="shared" si="164"/>
        <v>2</v>
      </c>
      <c r="BI127" s="10">
        <f t="shared" si="167"/>
        <v>167</v>
      </c>
      <c r="BJ127" s="10">
        <f t="shared" si="168"/>
        <v>78</v>
      </c>
      <c r="BK127" s="10" t="str">
        <f t="shared" si="169"/>
        <v/>
      </c>
      <c r="BL127" s="10" t="str">
        <f t="shared" si="170"/>
        <v/>
      </c>
      <c r="BM127" s="10" t="str">
        <f t="shared" si="171"/>
        <v/>
      </c>
      <c r="BN127" s="10" t="str">
        <f t="shared" si="172"/>
        <v/>
      </c>
      <c r="BO127" s="10" t="str">
        <f t="shared" si="173"/>
        <v/>
      </c>
      <c r="BP127" s="10" t="str">
        <f t="shared" si="174"/>
        <v/>
      </c>
      <c r="BQ127" s="10" t="str">
        <f t="shared" si="175"/>
        <v/>
      </c>
      <c r="BR127" s="10" t="str">
        <f t="shared" si="176"/>
        <v/>
      </c>
      <c r="BS127" s="10" t="str">
        <f t="shared" si="177"/>
        <v/>
      </c>
      <c r="BT127" s="10" t="str">
        <f t="shared" si="178"/>
        <v/>
      </c>
      <c r="BU127" s="10" t="str">
        <f t="shared" si="179"/>
        <v/>
      </c>
      <c r="BV127" s="10" t="str">
        <f t="shared" si="180"/>
        <v/>
      </c>
      <c r="BW127" s="10" t="str">
        <f t="shared" si="181"/>
        <v/>
      </c>
      <c r="BX127" s="10" t="str">
        <f t="shared" si="125"/>
        <v/>
      </c>
      <c r="BY127" s="10" t="str">
        <f t="shared" si="126"/>
        <v>-</v>
      </c>
      <c r="BZ127" s="10" t="str">
        <f t="shared" si="127"/>
        <v>-</v>
      </c>
      <c r="CA127" s="10" t="str">
        <f t="shared" si="128"/>
        <v>-</v>
      </c>
      <c r="CB127" s="31">
        <f t="shared" si="129"/>
        <v>13</v>
      </c>
      <c r="CD127">
        <f t="shared" si="106"/>
        <v>245</v>
      </c>
      <c r="EO127" s="10">
        <v>123</v>
      </c>
      <c r="EQ127" s="10">
        <f t="shared" si="165"/>
        <v>123</v>
      </c>
      <c r="ER127" s="10" t="str">
        <f t="shared" si="108"/>
        <v>(121)</v>
      </c>
    </row>
    <row r="128" spans="1:148" ht="15.75" x14ac:dyDescent="0.25">
      <c r="A128" s="7" t="str">
        <f t="shared" si="77"/>
        <v>124 (112)</v>
      </c>
      <c r="B128" s="8" t="s">
        <v>166</v>
      </c>
      <c r="C128" s="9" t="s">
        <v>143</v>
      </c>
      <c r="D128" s="20">
        <f t="shared" si="78"/>
        <v>241</v>
      </c>
      <c r="E128" s="18"/>
      <c r="F128" s="14">
        <f t="shared" si="79"/>
        <v>2</v>
      </c>
      <c r="G128" s="19">
        <f t="shared" si="80"/>
        <v>60.25</v>
      </c>
      <c r="H128" s="18"/>
      <c r="I128" s="14"/>
      <c r="J128" s="100">
        <v>48</v>
      </c>
      <c r="K128" s="14"/>
      <c r="L128" s="14"/>
      <c r="M128" s="100">
        <v>193</v>
      </c>
      <c r="N128" s="14"/>
      <c r="O128" s="14"/>
      <c r="P128" s="14"/>
      <c r="Q128" s="14"/>
      <c r="R128" s="50"/>
      <c r="S128" s="100"/>
      <c r="T128" s="51"/>
      <c r="U128" s="14"/>
      <c r="V128" s="14"/>
      <c r="W128" s="64"/>
      <c r="X128" s="14"/>
      <c r="Y128" s="14"/>
      <c r="Z128" s="61"/>
      <c r="AA128" s="100"/>
      <c r="AB128" s="24">
        <f t="shared" si="81"/>
        <v>17</v>
      </c>
      <c r="AC128" s="68" t="str">
        <f t="shared" si="82"/>
        <v>-</v>
      </c>
      <c r="AD128" s="68" t="str">
        <f t="shared" si="83"/>
        <v>-</v>
      </c>
      <c r="AE128" s="68" t="str">
        <f t="shared" si="84"/>
        <v>-</v>
      </c>
      <c r="AF128" s="32">
        <v>112</v>
      </c>
      <c r="AG128" s="32">
        <f t="shared" si="166"/>
        <v>124</v>
      </c>
      <c r="AH128" s="32">
        <f t="shared" si="85"/>
        <v>124</v>
      </c>
      <c r="AI128" s="17">
        <v>124</v>
      </c>
      <c r="AL128" s="10">
        <f t="shared" si="145"/>
        <v>0</v>
      </c>
      <c r="AM128" s="10">
        <f t="shared" si="146"/>
        <v>2</v>
      </c>
      <c r="AN128" s="10">
        <f t="shared" si="147"/>
        <v>2</v>
      </c>
      <c r="AO128" s="10">
        <f t="shared" si="148"/>
        <v>1</v>
      </c>
      <c r="AP128" s="10">
        <f t="shared" si="149"/>
        <v>2</v>
      </c>
      <c r="AQ128" s="10">
        <f t="shared" si="150"/>
        <v>2</v>
      </c>
      <c r="AR128" s="10">
        <f t="shared" si="151"/>
        <v>1</v>
      </c>
      <c r="AS128" s="10">
        <f t="shared" si="152"/>
        <v>1</v>
      </c>
      <c r="AT128" s="10">
        <f t="shared" si="153"/>
        <v>1</v>
      </c>
      <c r="AU128" s="10">
        <f t="shared" si="154"/>
        <v>1</v>
      </c>
      <c r="AV128" s="10">
        <f t="shared" si="155"/>
        <v>1</v>
      </c>
      <c r="AW128" s="10">
        <f t="shared" si="156"/>
        <v>1</v>
      </c>
      <c r="AX128" s="10">
        <f t="shared" si="157"/>
        <v>1</v>
      </c>
      <c r="AY128" s="10">
        <f t="shared" si="158"/>
        <v>1</v>
      </c>
      <c r="AZ128" s="10">
        <f t="shared" si="159"/>
        <v>0</v>
      </c>
      <c r="BA128" s="10">
        <f t="shared" si="160"/>
        <v>1</v>
      </c>
      <c r="BB128" s="10">
        <f t="shared" si="161"/>
        <v>1</v>
      </c>
      <c r="BC128" s="10">
        <f t="shared" si="162"/>
        <v>1</v>
      </c>
      <c r="BD128" s="10">
        <f t="shared" si="163"/>
        <v>1</v>
      </c>
      <c r="BF128" s="10">
        <f t="shared" si="164"/>
        <v>2</v>
      </c>
      <c r="BI128" s="10">
        <f t="shared" si="167"/>
        <v>193</v>
      </c>
      <c r="BJ128" s="10">
        <f t="shared" si="168"/>
        <v>48</v>
      </c>
      <c r="BK128" s="10" t="str">
        <f t="shared" si="169"/>
        <v/>
      </c>
      <c r="BL128" s="10" t="str">
        <f t="shared" si="170"/>
        <v/>
      </c>
      <c r="BM128" s="10" t="str">
        <f t="shared" si="171"/>
        <v/>
      </c>
      <c r="BN128" s="10" t="str">
        <f t="shared" si="172"/>
        <v/>
      </c>
      <c r="BO128" s="10" t="str">
        <f t="shared" si="173"/>
        <v/>
      </c>
      <c r="BP128" s="10" t="str">
        <f t="shared" si="174"/>
        <v/>
      </c>
      <c r="BQ128" s="10" t="str">
        <f t="shared" si="175"/>
        <v/>
      </c>
      <c r="BR128" s="10" t="str">
        <f t="shared" si="176"/>
        <v/>
      </c>
      <c r="BS128" s="10" t="str">
        <f t="shared" si="177"/>
        <v/>
      </c>
      <c r="BT128" s="10" t="str">
        <f t="shared" si="178"/>
        <v/>
      </c>
      <c r="BU128" s="10" t="str">
        <f t="shared" si="179"/>
        <v/>
      </c>
      <c r="BV128" s="10" t="str">
        <f t="shared" si="180"/>
        <v/>
      </c>
      <c r="BW128" s="10" t="str">
        <f t="shared" si="181"/>
        <v/>
      </c>
      <c r="BX128" s="10" t="str">
        <f t="shared" si="125"/>
        <v/>
      </c>
      <c r="BY128" s="10" t="str">
        <f t="shared" si="126"/>
        <v>-</v>
      </c>
      <c r="BZ128" s="10" t="str">
        <f t="shared" si="127"/>
        <v>-</v>
      </c>
      <c r="CA128" s="10" t="str">
        <f t="shared" si="128"/>
        <v>-</v>
      </c>
      <c r="CB128" s="31">
        <f t="shared" si="129"/>
        <v>13</v>
      </c>
      <c r="CD128">
        <f t="shared" si="106"/>
        <v>241</v>
      </c>
      <c r="EO128" s="10">
        <v>124</v>
      </c>
      <c r="EQ128" s="10">
        <f t="shared" si="165"/>
        <v>124</v>
      </c>
      <c r="ER128" s="10" t="str">
        <f t="shared" si="108"/>
        <v>(112)</v>
      </c>
    </row>
    <row r="129" spans="1:148" ht="15.75" x14ac:dyDescent="0.25">
      <c r="A129" s="7" t="str">
        <f t="shared" si="77"/>
        <v>125 (122)</v>
      </c>
      <c r="B129" s="8" t="s">
        <v>164</v>
      </c>
      <c r="C129" s="9" t="s">
        <v>54</v>
      </c>
      <c r="D129" s="20">
        <f t="shared" si="78"/>
        <v>234</v>
      </c>
      <c r="E129" s="18"/>
      <c r="F129" s="14">
        <f t="shared" si="79"/>
        <v>2</v>
      </c>
      <c r="G129" s="19">
        <f t="shared" si="80"/>
        <v>58.5</v>
      </c>
      <c r="H129" s="18"/>
      <c r="I129" s="14"/>
      <c r="J129" s="14">
        <v>76</v>
      </c>
      <c r="K129" s="14"/>
      <c r="L129" s="14"/>
      <c r="M129" s="14"/>
      <c r="N129" s="14"/>
      <c r="O129" s="14"/>
      <c r="P129" s="14"/>
      <c r="Q129" s="14"/>
      <c r="R129" s="50"/>
      <c r="S129" s="29"/>
      <c r="T129" s="51"/>
      <c r="U129" s="14"/>
      <c r="V129" s="64"/>
      <c r="W129" s="64"/>
      <c r="X129" s="14"/>
      <c r="Y129" s="14"/>
      <c r="Z129" s="14">
        <v>158</v>
      </c>
      <c r="AA129" s="14"/>
      <c r="AB129" s="24">
        <f t="shared" si="81"/>
        <v>17</v>
      </c>
      <c r="AC129" s="68" t="str">
        <f t="shared" si="82"/>
        <v>-</v>
      </c>
      <c r="AD129" s="68" t="str">
        <f t="shared" si="83"/>
        <v>-</v>
      </c>
      <c r="AE129" s="68" t="str">
        <f t="shared" si="84"/>
        <v>-</v>
      </c>
      <c r="AF129" s="32">
        <v>122</v>
      </c>
      <c r="AG129" s="32">
        <f t="shared" si="166"/>
        <v>125</v>
      </c>
      <c r="AH129" s="32">
        <f t="shared" si="85"/>
        <v>125</v>
      </c>
      <c r="AI129" s="17">
        <v>125</v>
      </c>
      <c r="AL129" s="10">
        <f t="shared" si="145"/>
        <v>0</v>
      </c>
      <c r="AM129" s="10">
        <f t="shared" si="146"/>
        <v>2</v>
      </c>
      <c r="AN129" s="10">
        <f t="shared" si="147"/>
        <v>2</v>
      </c>
      <c r="AO129" s="10">
        <f t="shared" si="148"/>
        <v>1</v>
      </c>
      <c r="AP129" s="10">
        <f t="shared" si="149"/>
        <v>1</v>
      </c>
      <c r="AQ129" s="10">
        <f t="shared" si="150"/>
        <v>1</v>
      </c>
      <c r="AR129" s="10">
        <f t="shared" si="151"/>
        <v>1</v>
      </c>
      <c r="AS129" s="10">
        <f t="shared" si="152"/>
        <v>1</v>
      </c>
      <c r="AT129" s="10">
        <f t="shared" si="153"/>
        <v>1</v>
      </c>
      <c r="AU129" s="10">
        <f t="shared" si="154"/>
        <v>1</v>
      </c>
      <c r="AV129" s="10">
        <f t="shared" si="155"/>
        <v>1</v>
      </c>
      <c r="AW129" s="10">
        <f t="shared" si="156"/>
        <v>1</v>
      </c>
      <c r="AX129" s="10">
        <f t="shared" si="157"/>
        <v>1</v>
      </c>
      <c r="AY129" s="10">
        <f t="shared" si="158"/>
        <v>1</v>
      </c>
      <c r="AZ129" s="10">
        <f t="shared" si="159"/>
        <v>0</v>
      </c>
      <c r="BA129" s="10">
        <f t="shared" si="160"/>
        <v>1</v>
      </c>
      <c r="BB129" s="10">
        <f t="shared" si="161"/>
        <v>1</v>
      </c>
      <c r="BC129" s="10">
        <f t="shared" si="162"/>
        <v>2</v>
      </c>
      <c r="BD129" s="10">
        <f t="shared" si="163"/>
        <v>2</v>
      </c>
      <c r="BF129" s="10">
        <f t="shared" si="164"/>
        <v>2</v>
      </c>
      <c r="BI129" s="10">
        <f t="shared" si="167"/>
        <v>158</v>
      </c>
      <c r="BJ129" s="10">
        <f t="shared" si="168"/>
        <v>76</v>
      </c>
      <c r="BK129" s="10" t="str">
        <f t="shared" si="169"/>
        <v/>
      </c>
      <c r="BL129" s="10" t="str">
        <f t="shared" si="170"/>
        <v/>
      </c>
      <c r="BM129" s="10" t="str">
        <f t="shared" si="171"/>
        <v/>
      </c>
      <c r="BN129" s="10" t="str">
        <f t="shared" si="172"/>
        <v/>
      </c>
      <c r="BO129" s="10" t="str">
        <f t="shared" si="173"/>
        <v/>
      </c>
      <c r="BP129" s="10" t="str">
        <f t="shared" si="174"/>
        <v/>
      </c>
      <c r="BQ129" s="10" t="str">
        <f t="shared" si="175"/>
        <v/>
      </c>
      <c r="BR129" s="10" t="str">
        <f t="shared" si="176"/>
        <v/>
      </c>
      <c r="BS129" s="10" t="str">
        <f t="shared" si="177"/>
        <v/>
      </c>
      <c r="BT129" s="10" t="str">
        <f t="shared" si="178"/>
        <v/>
      </c>
      <c r="BU129" s="10" t="str">
        <f t="shared" si="179"/>
        <v/>
      </c>
      <c r="BV129" s="10" t="str">
        <f t="shared" si="180"/>
        <v/>
      </c>
      <c r="BW129" s="10" t="str">
        <f t="shared" si="181"/>
        <v/>
      </c>
      <c r="BX129" s="10" t="str">
        <f t="shared" si="125"/>
        <v/>
      </c>
      <c r="BY129" s="10" t="str">
        <f t="shared" si="126"/>
        <v>-</v>
      </c>
      <c r="BZ129" s="10" t="str">
        <f t="shared" si="127"/>
        <v>-</v>
      </c>
      <c r="CA129" s="10" t="str">
        <f t="shared" si="128"/>
        <v>-</v>
      </c>
      <c r="CB129" s="31">
        <f t="shared" si="129"/>
        <v>13</v>
      </c>
      <c r="CD129">
        <f t="shared" si="106"/>
        <v>234</v>
      </c>
      <c r="EO129" s="10">
        <v>125</v>
      </c>
      <c r="EQ129" s="10">
        <f t="shared" si="165"/>
        <v>125</v>
      </c>
      <c r="ER129" s="10" t="str">
        <f t="shared" si="108"/>
        <v>(122)</v>
      </c>
    </row>
    <row r="130" spans="1:148" ht="15.75" x14ac:dyDescent="0.25">
      <c r="A130" s="7" t="str">
        <f t="shared" si="77"/>
        <v>126 (123)</v>
      </c>
      <c r="B130" s="8" t="s">
        <v>246</v>
      </c>
      <c r="C130" s="45" t="s">
        <v>272</v>
      </c>
      <c r="D130" s="20">
        <f t="shared" si="78"/>
        <v>230</v>
      </c>
      <c r="F130" s="14">
        <f t="shared" si="79"/>
        <v>2</v>
      </c>
      <c r="G130" s="19">
        <f t="shared" si="80"/>
        <v>57.5</v>
      </c>
      <c r="H130" s="98"/>
      <c r="I130" s="45"/>
      <c r="J130" s="45"/>
      <c r="K130" s="45"/>
      <c r="L130" s="45"/>
      <c r="M130" s="45"/>
      <c r="N130" s="45">
        <v>52</v>
      </c>
      <c r="O130" s="45"/>
      <c r="P130" s="45"/>
      <c r="Q130" s="45">
        <v>178</v>
      </c>
      <c r="R130" s="142"/>
      <c r="S130" s="45"/>
      <c r="T130" s="143"/>
      <c r="U130" s="45"/>
      <c r="V130" s="45"/>
      <c r="W130" s="45"/>
      <c r="X130" s="45"/>
      <c r="Y130" s="45"/>
      <c r="Z130" s="45"/>
      <c r="AA130" s="45"/>
      <c r="AB130" s="24">
        <f t="shared" si="81"/>
        <v>17</v>
      </c>
      <c r="AC130" s="68" t="str">
        <f t="shared" si="82"/>
        <v>-</v>
      </c>
      <c r="AD130" s="68" t="str">
        <f t="shared" si="83"/>
        <v>-</v>
      </c>
      <c r="AE130" s="68" t="str">
        <f t="shared" si="84"/>
        <v>-</v>
      </c>
      <c r="AF130" s="32">
        <v>123</v>
      </c>
      <c r="AG130" s="32">
        <f t="shared" si="166"/>
        <v>126</v>
      </c>
      <c r="AH130" s="32">
        <f t="shared" si="85"/>
        <v>126</v>
      </c>
      <c r="AI130" s="17">
        <v>126</v>
      </c>
      <c r="AL130" s="10">
        <f t="shared" si="145"/>
        <v>0</v>
      </c>
      <c r="AM130" s="10">
        <f t="shared" si="146"/>
        <v>1</v>
      </c>
      <c r="AN130" s="10">
        <f t="shared" si="147"/>
        <v>1</v>
      </c>
      <c r="AO130" s="10">
        <f t="shared" si="148"/>
        <v>1</v>
      </c>
      <c r="AP130" s="10">
        <f t="shared" si="149"/>
        <v>1</v>
      </c>
      <c r="AQ130" s="10">
        <f t="shared" si="150"/>
        <v>2</v>
      </c>
      <c r="AR130" s="10">
        <f t="shared" si="151"/>
        <v>2</v>
      </c>
      <c r="AS130" s="10">
        <f t="shared" si="152"/>
        <v>1</v>
      </c>
      <c r="AT130" s="10">
        <f t="shared" si="153"/>
        <v>2</v>
      </c>
      <c r="AU130" s="10">
        <f t="shared" si="154"/>
        <v>2</v>
      </c>
      <c r="AV130" s="10">
        <f t="shared" si="155"/>
        <v>1</v>
      </c>
      <c r="AW130" s="10">
        <f t="shared" si="156"/>
        <v>1</v>
      </c>
      <c r="AX130" s="10">
        <f t="shared" si="157"/>
        <v>1</v>
      </c>
      <c r="AY130" s="10">
        <f t="shared" si="158"/>
        <v>1</v>
      </c>
      <c r="AZ130" s="10">
        <f t="shared" si="159"/>
        <v>0</v>
      </c>
      <c r="BA130" s="10">
        <f t="shared" si="160"/>
        <v>1</v>
      </c>
      <c r="BB130" s="10">
        <f t="shared" si="161"/>
        <v>1</v>
      </c>
      <c r="BC130" s="10">
        <f t="shared" si="162"/>
        <v>1</v>
      </c>
      <c r="BD130" s="10">
        <f t="shared" si="163"/>
        <v>1</v>
      </c>
      <c r="BF130" s="10">
        <f t="shared" si="164"/>
        <v>2</v>
      </c>
      <c r="BI130" s="10">
        <f t="shared" si="167"/>
        <v>178</v>
      </c>
      <c r="BJ130" s="10">
        <f t="shared" si="168"/>
        <v>52</v>
      </c>
      <c r="BK130" s="10" t="str">
        <f t="shared" si="169"/>
        <v/>
      </c>
      <c r="BL130" s="10" t="str">
        <f t="shared" si="170"/>
        <v/>
      </c>
      <c r="BM130" s="10" t="str">
        <f t="shared" si="171"/>
        <v/>
      </c>
      <c r="BN130" s="10" t="str">
        <f t="shared" si="172"/>
        <v/>
      </c>
      <c r="BO130" s="10" t="str">
        <f t="shared" si="173"/>
        <v/>
      </c>
      <c r="BP130" s="10" t="str">
        <f t="shared" si="174"/>
        <v/>
      </c>
      <c r="BQ130" s="10" t="str">
        <f t="shared" si="175"/>
        <v/>
      </c>
      <c r="BR130" s="10" t="str">
        <f t="shared" si="176"/>
        <v/>
      </c>
      <c r="BS130" s="10" t="str">
        <f t="shared" si="177"/>
        <v/>
      </c>
      <c r="BT130" s="10" t="str">
        <f t="shared" si="178"/>
        <v/>
      </c>
      <c r="BU130" s="10" t="str">
        <f t="shared" si="179"/>
        <v/>
      </c>
      <c r="BV130" s="10" t="str">
        <f t="shared" si="180"/>
        <v/>
      </c>
      <c r="BW130" s="10" t="str">
        <f t="shared" si="181"/>
        <v/>
      </c>
      <c r="BX130" s="10" t="str">
        <f t="shared" si="125"/>
        <v/>
      </c>
      <c r="BY130" s="10" t="str">
        <f t="shared" si="126"/>
        <v>-</v>
      </c>
      <c r="BZ130" s="10" t="str">
        <f t="shared" si="127"/>
        <v>-</v>
      </c>
      <c r="CA130" s="10" t="str">
        <f t="shared" si="128"/>
        <v>-</v>
      </c>
      <c r="CB130" s="31">
        <f t="shared" si="129"/>
        <v>13</v>
      </c>
      <c r="CD130">
        <f t="shared" si="106"/>
        <v>230</v>
      </c>
      <c r="EO130" s="10">
        <v>126</v>
      </c>
      <c r="EQ130" s="10">
        <f t="shared" si="165"/>
        <v>126</v>
      </c>
      <c r="ER130" s="10" t="str">
        <f t="shared" si="108"/>
        <v>(123)</v>
      </c>
    </row>
    <row r="131" spans="1:148" ht="15.75" x14ac:dyDescent="0.25">
      <c r="A131" s="7" t="str">
        <f t="shared" si="77"/>
        <v>127 (124)</v>
      </c>
      <c r="B131" s="8" t="s">
        <v>68</v>
      </c>
      <c r="C131" s="9" t="s">
        <v>95</v>
      </c>
      <c r="D131" s="20">
        <f t="shared" si="78"/>
        <v>223</v>
      </c>
      <c r="E131" s="18"/>
      <c r="F131" s="14">
        <f t="shared" si="79"/>
        <v>4</v>
      </c>
      <c r="G131" s="19">
        <f t="shared" si="80"/>
        <v>27.875</v>
      </c>
      <c r="H131" s="18"/>
      <c r="I131" s="14"/>
      <c r="J131" s="14"/>
      <c r="K131" s="14"/>
      <c r="L131" s="14"/>
      <c r="M131" s="14">
        <v>113</v>
      </c>
      <c r="N131" s="14"/>
      <c r="O131" s="14">
        <v>38</v>
      </c>
      <c r="P131" s="14">
        <v>10</v>
      </c>
      <c r="Q131" s="14"/>
      <c r="R131" s="50"/>
      <c r="S131" s="29"/>
      <c r="T131" s="51">
        <v>62</v>
      </c>
      <c r="U131" s="14"/>
      <c r="V131" s="64"/>
      <c r="W131" s="64"/>
      <c r="X131" s="14"/>
      <c r="Y131" s="14"/>
      <c r="Z131" s="14"/>
      <c r="AA131" s="14"/>
      <c r="AB131" s="24">
        <f t="shared" si="81"/>
        <v>17</v>
      </c>
      <c r="AC131" s="68" t="str">
        <f t="shared" si="82"/>
        <v>-</v>
      </c>
      <c r="AD131" s="68" t="str">
        <f t="shared" si="83"/>
        <v>-</v>
      </c>
      <c r="AE131" s="68" t="str">
        <f t="shared" si="84"/>
        <v>-</v>
      </c>
      <c r="AF131" s="32">
        <v>124</v>
      </c>
      <c r="AG131" s="32">
        <f t="shared" si="166"/>
        <v>127</v>
      </c>
      <c r="AH131" s="32">
        <f t="shared" si="85"/>
        <v>127</v>
      </c>
      <c r="AI131" s="17">
        <v>127</v>
      </c>
      <c r="AL131" s="10">
        <f t="shared" si="145"/>
        <v>0</v>
      </c>
      <c r="AM131" s="10">
        <f t="shared" si="146"/>
        <v>1</v>
      </c>
      <c r="AN131" s="10">
        <f t="shared" si="147"/>
        <v>1</v>
      </c>
      <c r="AO131" s="10">
        <f t="shared" si="148"/>
        <v>1</v>
      </c>
      <c r="AP131" s="10">
        <f t="shared" si="149"/>
        <v>2</v>
      </c>
      <c r="AQ131" s="10">
        <f t="shared" si="150"/>
        <v>2</v>
      </c>
      <c r="AR131" s="10">
        <f t="shared" si="151"/>
        <v>2</v>
      </c>
      <c r="AS131" s="10">
        <f t="shared" si="152"/>
        <v>3</v>
      </c>
      <c r="AT131" s="10">
        <f t="shared" si="153"/>
        <v>2</v>
      </c>
      <c r="AU131" s="10">
        <f t="shared" si="154"/>
        <v>1</v>
      </c>
      <c r="AV131" s="10">
        <f t="shared" si="155"/>
        <v>1</v>
      </c>
      <c r="AW131" s="10">
        <f t="shared" si="156"/>
        <v>2</v>
      </c>
      <c r="AX131" s="10">
        <f t="shared" si="157"/>
        <v>2</v>
      </c>
      <c r="AY131" s="10">
        <f t="shared" si="158"/>
        <v>1</v>
      </c>
      <c r="AZ131" s="10">
        <f t="shared" si="159"/>
        <v>0</v>
      </c>
      <c r="BA131" s="10">
        <f t="shared" si="160"/>
        <v>1</v>
      </c>
      <c r="BB131" s="10">
        <f t="shared" si="161"/>
        <v>1</v>
      </c>
      <c r="BC131" s="10">
        <f t="shared" si="162"/>
        <v>1</v>
      </c>
      <c r="BD131" s="10">
        <f t="shared" si="163"/>
        <v>1</v>
      </c>
      <c r="BF131" s="10">
        <f t="shared" si="164"/>
        <v>2</v>
      </c>
      <c r="BI131" s="10">
        <f t="shared" si="167"/>
        <v>113</v>
      </c>
      <c r="BJ131" s="10">
        <f t="shared" si="168"/>
        <v>62</v>
      </c>
      <c r="BK131" s="10">
        <f t="shared" si="169"/>
        <v>38</v>
      </c>
      <c r="BL131" s="10">
        <f t="shared" si="170"/>
        <v>10</v>
      </c>
      <c r="BM131" s="10" t="str">
        <f t="shared" si="171"/>
        <v/>
      </c>
      <c r="BN131" s="10" t="str">
        <f t="shared" si="172"/>
        <v/>
      </c>
      <c r="BO131" s="10" t="str">
        <f t="shared" si="173"/>
        <v/>
      </c>
      <c r="BP131" s="10" t="str">
        <f t="shared" si="174"/>
        <v/>
      </c>
      <c r="BQ131" s="10" t="str">
        <f t="shared" si="175"/>
        <v/>
      </c>
      <c r="BR131" s="10" t="str">
        <f t="shared" si="176"/>
        <v/>
      </c>
      <c r="BS131" s="10" t="str">
        <f t="shared" si="177"/>
        <v/>
      </c>
      <c r="BT131" s="10" t="str">
        <f t="shared" si="178"/>
        <v/>
      </c>
      <c r="BU131" s="10" t="str">
        <f t="shared" si="179"/>
        <v/>
      </c>
      <c r="BV131" s="10" t="str">
        <f t="shared" si="180"/>
        <v/>
      </c>
      <c r="BW131" s="10" t="str">
        <f t="shared" si="181"/>
        <v/>
      </c>
      <c r="BX131" s="10" t="str">
        <f t="shared" si="125"/>
        <v/>
      </c>
      <c r="BY131" s="10" t="str">
        <f t="shared" si="126"/>
        <v>-</v>
      </c>
      <c r="BZ131" s="10" t="str">
        <f t="shared" si="127"/>
        <v>-</v>
      </c>
      <c r="CA131" s="10" t="str">
        <f t="shared" si="128"/>
        <v>-</v>
      </c>
      <c r="CB131" s="31">
        <f t="shared" si="129"/>
        <v>11</v>
      </c>
      <c r="CD131">
        <f t="shared" si="106"/>
        <v>223</v>
      </c>
      <c r="EO131" s="10">
        <v>113</v>
      </c>
      <c r="EQ131" s="10">
        <f t="shared" si="165"/>
        <v>127</v>
      </c>
      <c r="ER131" s="10" t="str">
        <f t="shared" si="108"/>
        <v>(124)</v>
      </c>
    </row>
    <row r="132" spans="1:148" ht="15.75" x14ac:dyDescent="0.25">
      <c r="A132" s="7" t="str">
        <f t="shared" si="77"/>
        <v>128 (125)</v>
      </c>
      <c r="B132" s="8" t="s">
        <v>101</v>
      </c>
      <c r="C132" s="9" t="s">
        <v>32</v>
      </c>
      <c r="D132" s="20">
        <f t="shared" si="78"/>
        <v>222</v>
      </c>
      <c r="E132" s="18"/>
      <c r="F132" s="14">
        <f t="shared" si="79"/>
        <v>1</v>
      </c>
      <c r="G132" s="19">
        <f t="shared" si="80"/>
        <v>111</v>
      </c>
      <c r="H132" s="18"/>
      <c r="I132" s="14"/>
      <c r="J132" s="14"/>
      <c r="K132" s="14"/>
      <c r="L132" s="14"/>
      <c r="M132" s="14"/>
      <c r="N132" s="14"/>
      <c r="O132" s="14"/>
      <c r="P132" s="14"/>
      <c r="Q132" s="14"/>
      <c r="R132" s="50"/>
      <c r="S132" s="29"/>
      <c r="T132" s="51"/>
      <c r="U132" s="14">
        <v>222</v>
      </c>
      <c r="V132" s="14"/>
      <c r="W132" s="64"/>
      <c r="X132" s="14"/>
      <c r="Y132" s="14"/>
      <c r="Z132" s="14"/>
      <c r="AA132" s="14"/>
      <c r="AB132" s="24">
        <f t="shared" si="81"/>
        <v>17</v>
      </c>
      <c r="AC132" s="68" t="str">
        <f t="shared" si="82"/>
        <v>-</v>
      </c>
      <c r="AD132" s="68" t="str">
        <f t="shared" si="83"/>
        <v>-</v>
      </c>
      <c r="AE132" s="68" t="str">
        <f t="shared" si="84"/>
        <v>-</v>
      </c>
      <c r="AF132" s="32">
        <v>125</v>
      </c>
      <c r="AG132" s="32">
        <f t="shared" si="166"/>
        <v>128</v>
      </c>
      <c r="AH132" s="32" t="str">
        <f t="shared" si="85"/>
        <v>-</v>
      </c>
      <c r="AI132" s="17">
        <v>128</v>
      </c>
      <c r="AL132" s="10">
        <f t="shared" si="145"/>
        <v>0</v>
      </c>
      <c r="AM132" s="10">
        <f t="shared" si="146"/>
        <v>1</v>
      </c>
      <c r="AN132" s="10">
        <f t="shared" si="147"/>
        <v>1</v>
      </c>
      <c r="AO132" s="10">
        <f t="shared" si="148"/>
        <v>1</v>
      </c>
      <c r="AP132" s="10">
        <f t="shared" si="149"/>
        <v>1</v>
      </c>
      <c r="AQ132" s="10">
        <f t="shared" si="150"/>
        <v>1</v>
      </c>
      <c r="AR132" s="10">
        <f t="shared" si="151"/>
        <v>1</v>
      </c>
      <c r="AS132" s="10">
        <f t="shared" si="152"/>
        <v>1</v>
      </c>
      <c r="AT132" s="10">
        <f t="shared" si="153"/>
        <v>1</v>
      </c>
      <c r="AU132" s="10">
        <f t="shared" si="154"/>
        <v>1</v>
      </c>
      <c r="AV132" s="10">
        <f t="shared" si="155"/>
        <v>1</v>
      </c>
      <c r="AW132" s="10">
        <f t="shared" si="156"/>
        <v>1</v>
      </c>
      <c r="AX132" s="10">
        <f t="shared" si="157"/>
        <v>2</v>
      </c>
      <c r="AY132" s="10">
        <f t="shared" si="158"/>
        <v>2</v>
      </c>
      <c r="AZ132" s="10">
        <f t="shared" si="159"/>
        <v>0</v>
      </c>
      <c r="BA132" s="10">
        <f t="shared" si="160"/>
        <v>1</v>
      </c>
      <c r="BB132" s="10">
        <f t="shared" si="161"/>
        <v>1</v>
      </c>
      <c r="BC132" s="10">
        <f t="shared" si="162"/>
        <v>1</v>
      </c>
      <c r="BD132" s="10">
        <f t="shared" si="163"/>
        <v>1</v>
      </c>
      <c r="BF132" s="10">
        <f t="shared" si="164"/>
        <v>2</v>
      </c>
      <c r="BI132" s="10">
        <f t="shared" si="167"/>
        <v>222</v>
      </c>
      <c r="BJ132" s="10" t="str">
        <f t="shared" si="168"/>
        <v/>
      </c>
      <c r="BK132" s="10" t="str">
        <f t="shared" si="169"/>
        <v/>
      </c>
      <c r="BL132" s="10" t="str">
        <f t="shared" si="170"/>
        <v/>
      </c>
      <c r="BM132" s="10" t="str">
        <f t="shared" si="171"/>
        <v/>
      </c>
      <c r="BN132" s="10" t="str">
        <f t="shared" si="172"/>
        <v/>
      </c>
      <c r="BO132" s="10" t="str">
        <f t="shared" si="173"/>
        <v/>
      </c>
      <c r="BP132" s="10" t="str">
        <f t="shared" si="174"/>
        <v/>
      </c>
      <c r="BQ132" s="10" t="str">
        <f t="shared" si="175"/>
        <v/>
      </c>
      <c r="BR132" s="10" t="str">
        <f t="shared" si="176"/>
        <v/>
      </c>
      <c r="BS132" s="10" t="str">
        <f t="shared" si="177"/>
        <v/>
      </c>
      <c r="BT132" s="10" t="str">
        <f t="shared" si="178"/>
        <v/>
      </c>
      <c r="BU132" s="10" t="str">
        <f t="shared" si="179"/>
        <v/>
      </c>
      <c r="BV132" s="10" t="str">
        <f t="shared" si="180"/>
        <v/>
      </c>
      <c r="BW132" s="10" t="str">
        <f t="shared" si="181"/>
        <v/>
      </c>
      <c r="BX132" s="10" t="str">
        <f t="shared" si="125"/>
        <v/>
      </c>
      <c r="BY132" s="10" t="str">
        <f t="shared" si="126"/>
        <v>-</v>
      </c>
      <c r="BZ132" s="10" t="str">
        <f t="shared" si="127"/>
        <v>-</v>
      </c>
      <c r="CA132" s="10" t="str">
        <f t="shared" si="128"/>
        <v>-</v>
      </c>
      <c r="CB132" s="31">
        <f t="shared" si="129"/>
        <v>14</v>
      </c>
      <c r="CD132">
        <f t="shared" si="106"/>
        <v>222</v>
      </c>
      <c r="EO132" s="10">
        <v>128</v>
      </c>
      <c r="EQ132" s="10">
        <f t="shared" si="165"/>
        <v>128</v>
      </c>
      <c r="ER132" s="10" t="str">
        <f t="shared" si="108"/>
        <v>(125)</v>
      </c>
    </row>
    <row r="133" spans="1:148" ht="15.75" x14ac:dyDescent="0.25">
      <c r="A133" s="7" t="str">
        <f t="shared" ref="A133:A196" si="182">IF(BF133&gt;1,AG133&amp;" ("&amp;AF133&amp;")",AG133&amp;" ("&amp;AH133&amp;")")</f>
        <v>129 (126)</v>
      </c>
      <c r="B133" s="8" t="s">
        <v>198</v>
      </c>
      <c r="C133" s="62" t="s">
        <v>54</v>
      </c>
      <c r="D133" s="20">
        <f t="shared" ref="D133:D196" si="183">SUM(BI133:BU133)</f>
        <v>220</v>
      </c>
      <c r="E133" s="18"/>
      <c r="F133" s="14">
        <f t="shared" ref="F133:F196" si="184">COUNT(I133:AA133)</f>
        <v>2</v>
      </c>
      <c r="G133" s="19">
        <f t="shared" ref="G133:G196" si="185">SUM((CD133)/(F133*2))</f>
        <v>55</v>
      </c>
      <c r="H133" s="18"/>
      <c r="I133" s="14"/>
      <c r="J133" s="14">
        <v>137</v>
      </c>
      <c r="K133" s="14"/>
      <c r="L133" s="14"/>
      <c r="M133" s="14"/>
      <c r="N133" s="14"/>
      <c r="O133" s="14"/>
      <c r="P133" s="14"/>
      <c r="Q133" s="14">
        <v>83</v>
      </c>
      <c r="R133" s="50"/>
      <c r="S133" s="14"/>
      <c r="T133" s="51"/>
      <c r="U133" s="14"/>
      <c r="V133" s="14"/>
      <c r="W133" s="64"/>
      <c r="X133" s="14"/>
      <c r="Y133" s="14"/>
      <c r="Z133" s="14"/>
      <c r="AA133" s="14"/>
      <c r="AB133" s="24">
        <f t="shared" ref="AB133:AB196" si="186">SUM($I$3:$AA$3)</f>
        <v>17</v>
      </c>
      <c r="AC133" s="68" t="str">
        <f t="shared" ref="AC133:AC196" si="187">BY133</f>
        <v>-</v>
      </c>
      <c r="AD133" s="68" t="str">
        <f t="shared" ref="AD133:AD196" si="188">BZ133</f>
        <v>-</v>
      </c>
      <c r="AE133" s="68" t="str">
        <f t="shared" ref="AE133:AE196" si="189">CA133</f>
        <v>-</v>
      </c>
      <c r="AF133" s="32">
        <v>126</v>
      </c>
      <c r="AG133" s="32">
        <f t="shared" si="166"/>
        <v>129</v>
      </c>
      <c r="AH133" s="32">
        <f t="shared" ref="AH133:AH196" si="190">IF(F133&gt;1,ROW(129:129),"-")</f>
        <v>129</v>
      </c>
      <c r="AI133" s="17">
        <v>129</v>
      </c>
      <c r="AL133" s="10">
        <f t="shared" ref="AL133:AL164" si="191">COUNT($I$3,I133,H133)</f>
        <v>0</v>
      </c>
      <c r="AM133" s="10">
        <f t="shared" ref="AM133:AM164" si="192">COUNT($J$3,J133,I133)</f>
        <v>2</v>
      </c>
      <c r="AN133" s="10">
        <f t="shared" ref="AN133:AN164" si="193">COUNT($K$3,K133,J133)</f>
        <v>2</v>
      </c>
      <c r="AO133" s="10">
        <f t="shared" ref="AO133:AO164" si="194">COUNT($L$3,L133,K133)</f>
        <v>1</v>
      </c>
      <c r="AP133" s="10">
        <f t="shared" ref="AP133:AP164" si="195">COUNT($M$3,M133,L133)</f>
        <v>1</v>
      </c>
      <c r="AQ133" s="10">
        <f t="shared" ref="AQ133:AQ164" si="196">COUNT($N$3,N133,M133)</f>
        <v>1</v>
      </c>
      <c r="AR133" s="10">
        <f t="shared" ref="AR133:AR164" si="197">COUNT($O$3,O133,N133)</f>
        <v>1</v>
      </c>
      <c r="AS133" s="10">
        <f t="shared" ref="AS133:AS164" si="198">COUNT($P$3,P133,O133)</f>
        <v>1</v>
      </c>
      <c r="AT133" s="10">
        <f t="shared" ref="AT133:AT164" si="199">COUNT($Q$3,Q133,P133)</f>
        <v>2</v>
      </c>
      <c r="AU133" s="10">
        <f t="shared" ref="AU133:AU164" si="200">COUNT($R$3,R133,Q133)</f>
        <v>2</v>
      </c>
      <c r="AV133" s="10">
        <f t="shared" ref="AV133:AV164" si="201">COUNT($S$3,S133,R133)</f>
        <v>1</v>
      </c>
      <c r="AW133" s="10">
        <f t="shared" ref="AW133:AW164" si="202">COUNT($T$3,T133,S133)</f>
        <v>1</v>
      </c>
      <c r="AX133" s="10">
        <f t="shared" ref="AX133:AX164" si="203">COUNT($U$3,U133,T133)</f>
        <v>1</v>
      </c>
      <c r="AY133" s="10">
        <f t="shared" ref="AY133:AY164" si="204">COUNT($V$3,V133,U133)</f>
        <v>1</v>
      </c>
      <c r="AZ133" s="10">
        <f t="shared" ref="AZ133:AZ164" si="205">COUNT($W$3,W133,V133)</f>
        <v>0</v>
      </c>
      <c r="BA133" s="10">
        <f t="shared" ref="BA133:BA164" si="206">COUNT($X$3,X133,W133)</f>
        <v>1</v>
      </c>
      <c r="BB133" s="10">
        <f t="shared" ref="BB133:BB164" si="207">COUNT($Y$3,Y133,X133)</f>
        <v>1</v>
      </c>
      <c r="BC133" s="10">
        <f t="shared" ref="BC133:BC164" si="208">COUNT($Z$3,Z133,Y133)</f>
        <v>1</v>
      </c>
      <c r="BD133" s="10">
        <f t="shared" ref="BD133:BD164" si="209">COUNT($AA$3,AA133,Z133)</f>
        <v>1</v>
      </c>
      <c r="BF133" s="10">
        <f t="shared" ref="BF133:BF164" si="210">IF(H133="x",1,2)</f>
        <v>2</v>
      </c>
      <c r="BI133" s="10">
        <f t="shared" si="167"/>
        <v>137</v>
      </c>
      <c r="BJ133" s="10">
        <f t="shared" si="168"/>
        <v>83</v>
      </c>
      <c r="BK133" s="10" t="str">
        <f t="shared" si="169"/>
        <v/>
      </c>
      <c r="BL133" s="10" t="str">
        <f t="shared" si="170"/>
        <v/>
      </c>
      <c r="BM133" s="10" t="str">
        <f t="shared" si="171"/>
        <v/>
      </c>
      <c r="BN133" s="10" t="str">
        <f t="shared" si="172"/>
        <v/>
      </c>
      <c r="BO133" s="10" t="str">
        <f t="shared" si="173"/>
        <v/>
      </c>
      <c r="BP133" s="10" t="str">
        <f t="shared" si="174"/>
        <v/>
      </c>
      <c r="BQ133" s="10" t="str">
        <f t="shared" si="175"/>
        <v/>
      </c>
      <c r="BR133" s="10" t="str">
        <f t="shared" si="176"/>
        <v/>
      </c>
      <c r="BS133" s="10" t="str">
        <f t="shared" si="177"/>
        <v/>
      </c>
      <c r="BT133" s="10" t="str">
        <f t="shared" si="178"/>
        <v/>
      </c>
      <c r="BU133" s="10" t="str">
        <f t="shared" si="179"/>
        <v/>
      </c>
      <c r="BV133" s="10" t="str">
        <f t="shared" si="180"/>
        <v/>
      </c>
      <c r="BW133" s="10" t="str">
        <f t="shared" si="181"/>
        <v/>
      </c>
      <c r="BX133" s="10" t="str">
        <f t="shared" si="125"/>
        <v/>
      </c>
      <c r="BY133" s="10" t="str">
        <f t="shared" si="126"/>
        <v>-</v>
      </c>
      <c r="BZ133" s="10" t="str">
        <f t="shared" si="127"/>
        <v>-</v>
      </c>
      <c r="CA133" s="10" t="str">
        <f t="shared" si="128"/>
        <v>-</v>
      </c>
      <c r="CB133" s="31">
        <f t="shared" si="129"/>
        <v>13</v>
      </c>
      <c r="CD133">
        <f t="shared" ref="CD133:CD196" si="211">SUM(BI133:BX133)</f>
        <v>220</v>
      </c>
      <c r="EO133" s="10">
        <v>129</v>
      </c>
      <c r="EQ133" s="10">
        <f t="shared" ref="EQ133:EQ141" si="212">IF(BF133&gt;=1,AG133,"")</f>
        <v>129</v>
      </c>
      <c r="ER133" s="10" t="str">
        <f t="shared" ref="ER133:ER196" si="213">IF(BF133&gt;1,"("&amp;AF133&amp;")","("&amp;AH133&amp;")")</f>
        <v>(126)</v>
      </c>
    </row>
    <row r="134" spans="1:148" ht="15.75" x14ac:dyDescent="0.25">
      <c r="A134" s="7" t="str">
        <f t="shared" si="182"/>
        <v>130 (127)</v>
      </c>
      <c r="B134" s="8" t="s">
        <v>233</v>
      </c>
      <c r="C134" s="9" t="s">
        <v>156</v>
      </c>
      <c r="D134" s="20">
        <f t="shared" si="183"/>
        <v>219</v>
      </c>
      <c r="E134" s="18"/>
      <c r="F134" s="14">
        <f t="shared" si="184"/>
        <v>1</v>
      </c>
      <c r="G134" s="19">
        <f t="shared" si="185"/>
        <v>109.5</v>
      </c>
      <c r="H134" s="18"/>
      <c r="I134" s="61"/>
      <c r="J134" s="61"/>
      <c r="K134" s="61"/>
      <c r="L134" s="61"/>
      <c r="M134" s="61"/>
      <c r="N134" s="61"/>
      <c r="O134" s="61">
        <v>219</v>
      </c>
      <c r="P134" s="61"/>
      <c r="Q134" s="61"/>
      <c r="R134" s="97"/>
      <c r="S134" s="61"/>
      <c r="T134" s="94"/>
      <c r="U134" s="61"/>
      <c r="V134" s="61"/>
      <c r="W134" s="61"/>
      <c r="X134" s="61"/>
      <c r="Y134" s="61"/>
      <c r="Z134" s="61"/>
      <c r="AA134" s="61"/>
      <c r="AB134" s="105">
        <f t="shared" si="186"/>
        <v>17</v>
      </c>
      <c r="AC134" s="68" t="str">
        <f t="shared" si="187"/>
        <v>-</v>
      </c>
      <c r="AD134" s="68" t="str">
        <f t="shared" si="188"/>
        <v>-</v>
      </c>
      <c r="AE134" s="68" t="str">
        <f t="shared" si="189"/>
        <v>-</v>
      </c>
      <c r="AF134" s="32">
        <v>127</v>
      </c>
      <c r="AG134" s="32">
        <f t="shared" ref="AG134:AG165" si="214">IF(D134&lt;D133,AI134,AG133)</f>
        <v>130</v>
      </c>
      <c r="AH134" s="32" t="str">
        <f t="shared" si="190"/>
        <v>-</v>
      </c>
      <c r="AI134" s="17">
        <v>130</v>
      </c>
      <c r="AL134" s="10">
        <f t="shared" si="191"/>
        <v>0</v>
      </c>
      <c r="AM134" s="10">
        <f t="shared" si="192"/>
        <v>1</v>
      </c>
      <c r="AN134" s="10">
        <f t="shared" si="193"/>
        <v>1</v>
      </c>
      <c r="AO134" s="10">
        <f t="shared" si="194"/>
        <v>1</v>
      </c>
      <c r="AP134" s="10">
        <f t="shared" si="195"/>
        <v>1</v>
      </c>
      <c r="AQ134" s="10">
        <f t="shared" si="196"/>
        <v>1</v>
      </c>
      <c r="AR134" s="10">
        <f t="shared" si="197"/>
        <v>2</v>
      </c>
      <c r="AS134" s="10">
        <f t="shared" si="198"/>
        <v>2</v>
      </c>
      <c r="AT134" s="10">
        <f t="shared" si="199"/>
        <v>1</v>
      </c>
      <c r="AU134" s="10">
        <f t="shared" si="200"/>
        <v>1</v>
      </c>
      <c r="AV134" s="10">
        <f t="shared" si="201"/>
        <v>1</v>
      </c>
      <c r="AW134" s="10">
        <f t="shared" si="202"/>
        <v>1</v>
      </c>
      <c r="AX134" s="10">
        <f t="shared" si="203"/>
        <v>1</v>
      </c>
      <c r="AY134" s="10">
        <f t="shared" si="204"/>
        <v>1</v>
      </c>
      <c r="AZ134" s="10">
        <f t="shared" si="205"/>
        <v>0</v>
      </c>
      <c r="BA134" s="10">
        <f t="shared" si="206"/>
        <v>1</v>
      </c>
      <c r="BB134" s="10">
        <f t="shared" si="207"/>
        <v>1</v>
      </c>
      <c r="BC134" s="10">
        <f t="shared" si="208"/>
        <v>1</v>
      </c>
      <c r="BD134" s="10">
        <f t="shared" si="209"/>
        <v>1</v>
      </c>
      <c r="BF134" s="10">
        <f t="shared" si="210"/>
        <v>2</v>
      </c>
      <c r="BI134" s="10">
        <f t="shared" si="167"/>
        <v>219</v>
      </c>
      <c r="BJ134" s="10" t="str">
        <f t="shared" si="168"/>
        <v/>
      </c>
      <c r="BK134" s="10" t="str">
        <f t="shared" si="169"/>
        <v/>
      </c>
      <c r="BL134" s="10" t="str">
        <f t="shared" si="170"/>
        <v/>
      </c>
      <c r="BM134" s="10" t="str">
        <f t="shared" si="171"/>
        <v/>
      </c>
      <c r="BN134" s="10" t="str">
        <f t="shared" si="172"/>
        <v/>
      </c>
      <c r="BO134" s="10" t="str">
        <f t="shared" si="173"/>
        <v/>
      </c>
      <c r="BP134" s="10" t="str">
        <f t="shared" si="174"/>
        <v/>
      </c>
      <c r="BQ134" s="10" t="str">
        <f t="shared" si="175"/>
        <v/>
      </c>
      <c r="BR134" s="10" t="str">
        <f t="shared" si="176"/>
        <v/>
      </c>
      <c r="BS134" s="10" t="str">
        <f t="shared" si="177"/>
        <v/>
      </c>
      <c r="BT134" s="10" t="str">
        <f t="shared" si="178"/>
        <v/>
      </c>
      <c r="BU134" s="10" t="str">
        <f t="shared" si="179"/>
        <v/>
      </c>
      <c r="BV134" s="10" t="str">
        <f t="shared" si="180"/>
        <v/>
      </c>
      <c r="BW134" s="10" t="str">
        <f t="shared" si="181"/>
        <v/>
      </c>
      <c r="BX134" s="10" t="str">
        <f t="shared" ref="BX134:BX197" si="215">IF($F134&gt;15,LARGE($I134:$AA134,16),"")</f>
        <v/>
      </c>
      <c r="BY134" s="10" t="str">
        <f t="shared" ref="BY134:BY197" si="216">IF($F134&gt;13,LARGE($I134:$AA134,14),"-")</f>
        <v>-</v>
      </c>
      <c r="BZ134" s="10" t="str">
        <f t="shared" ref="BZ134:BZ197" si="217">IF($F134&gt;14,LARGE($I134:$AA134,15),"-")</f>
        <v>-</v>
      </c>
      <c r="CA134" s="10" t="str">
        <f t="shared" ref="CA134:CA197" si="218">IF($F134&gt;15,LARGE($I134:$AA134,16),"-")</f>
        <v>-</v>
      </c>
      <c r="CB134" s="31">
        <f t="shared" ref="CB134:CB197" si="219">SUM(AB134-F134)-2</f>
        <v>14</v>
      </c>
      <c r="CD134">
        <f t="shared" si="211"/>
        <v>219</v>
      </c>
      <c r="EO134" s="10">
        <v>130</v>
      </c>
      <c r="EQ134" s="10">
        <f t="shared" si="212"/>
        <v>130</v>
      </c>
      <c r="ER134" s="10" t="str">
        <f t="shared" si="213"/>
        <v>(127)</v>
      </c>
    </row>
    <row r="135" spans="1:148" ht="15.75" x14ac:dyDescent="0.25">
      <c r="A135" s="7" t="str">
        <f t="shared" si="182"/>
        <v>131 (128)</v>
      </c>
      <c r="B135" s="8" t="s">
        <v>184</v>
      </c>
      <c r="C135" s="9" t="s">
        <v>172</v>
      </c>
      <c r="D135" s="20">
        <f t="shared" si="183"/>
        <v>218</v>
      </c>
      <c r="E135" s="18"/>
      <c r="F135" s="14">
        <f t="shared" si="184"/>
        <v>2</v>
      </c>
      <c r="G135" s="19">
        <f t="shared" si="185"/>
        <v>54.5</v>
      </c>
      <c r="H135" s="18"/>
      <c r="I135" s="61"/>
      <c r="J135" s="61"/>
      <c r="K135" s="61"/>
      <c r="L135" s="61"/>
      <c r="M135" s="61"/>
      <c r="N135" s="61"/>
      <c r="O135" s="61">
        <v>129</v>
      </c>
      <c r="P135" s="61">
        <v>89</v>
      </c>
      <c r="Q135" s="61"/>
      <c r="R135" s="97"/>
      <c r="S135" s="61"/>
      <c r="T135" s="94"/>
      <c r="U135" s="61"/>
      <c r="V135" s="61"/>
      <c r="W135" s="61"/>
      <c r="X135" s="61"/>
      <c r="Y135" s="61"/>
      <c r="Z135" s="61"/>
      <c r="AA135" s="61"/>
      <c r="AB135" s="105">
        <f t="shared" si="186"/>
        <v>17</v>
      </c>
      <c r="AC135" s="68" t="str">
        <f t="shared" si="187"/>
        <v>-</v>
      </c>
      <c r="AD135" s="68" t="str">
        <f t="shared" si="188"/>
        <v>-</v>
      </c>
      <c r="AE135" s="68" t="str">
        <f t="shared" si="189"/>
        <v>-</v>
      </c>
      <c r="AF135" s="32">
        <v>128</v>
      </c>
      <c r="AG135" s="32">
        <f t="shared" si="214"/>
        <v>131</v>
      </c>
      <c r="AH135" s="32">
        <f t="shared" si="190"/>
        <v>131</v>
      </c>
      <c r="AI135" s="17">
        <v>131</v>
      </c>
      <c r="AL135" s="10">
        <f t="shared" si="191"/>
        <v>0</v>
      </c>
      <c r="AM135" s="10">
        <f t="shared" si="192"/>
        <v>1</v>
      </c>
      <c r="AN135" s="10">
        <f t="shared" si="193"/>
        <v>1</v>
      </c>
      <c r="AO135" s="10">
        <f t="shared" si="194"/>
        <v>1</v>
      </c>
      <c r="AP135" s="10">
        <f t="shared" si="195"/>
        <v>1</v>
      </c>
      <c r="AQ135" s="10">
        <f t="shared" si="196"/>
        <v>1</v>
      </c>
      <c r="AR135" s="10">
        <f t="shared" si="197"/>
        <v>2</v>
      </c>
      <c r="AS135" s="10">
        <f t="shared" si="198"/>
        <v>3</v>
      </c>
      <c r="AT135" s="10">
        <f t="shared" si="199"/>
        <v>2</v>
      </c>
      <c r="AU135" s="10">
        <f t="shared" si="200"/>
        <v>1</v>
      </c>
      <c r="AV135" s="10">
        <f t="shared" si="201"/>
        <v>1</v>
      </c>
      <c r="AW135" s="10">
        <f t="shared" si="202"/>
        <v>1</v>
      </c>
      <c r="AX135" s="10">
        <f t="shared" si="203"/>
        <v>1</v>
      </c>
      <c r="AY135" s="10">
        <f t="shared" si="204"/>
        <v>1</v>
      </c>
      <c r="AZ135" s="10">
        <f t="shared" si="205"/>
        <v>0</v>
      </c>
      <c r="BA135" s="10">
        <f t="shared" si="206"/>
        <v>1</v>
      </c>
      <c r="BB135" s="10">
        <f t="shared" si="207"/>
        <v>1</v>
      </c>
      <c r="BC135" s="10">
        <f t="shared" si="208"/>
        <v>1</v>
      </c>
      <c r="BD135" s="10">
        <f t="shared" si="209"/>
        <v>1</v>
      </c>
      <c r="BF135" s="10">
        <f t="shared" si="210"/>
        <v>2</v>
      </c>
      <c r="BI135" s="10">
        <f t="shared" si="167"/>
        <v>129</v>
      </c>
      <c r="BJ135" s="10">
        <f t="shared" si="168"/>
        <v>89</v>
      </c>
      <c r="BK135" s="10" t="str">
        <f t="shared" si="169"/>
        <v/>
      </c>
      <c r="BL135" s="10" t="str">
        <f t="shared" si="170"/>
        <v/>
      </c>
      <c r="BM135" s="10" t="str">
        <f t="shared" si="171"/>
        <v/>
      </c>
      <c r="BN135" s="10" t="str">
        <f t="shared" si="172"/>
        <v/>
      </c>
      <c r="BO135" s="10" t="str">
        <f t="shared" si="173"/>
        <v/>
      </c>
      <c r="BP135" s="10" t="str">
        <f t="shared" si="174"/>
        <v/>
      </c>
      <c r="BQ135" s="10" t="str">
        <f t="shared" si="175"/>
        <v/>
      </c>
      <c r="BR135" s="10" t="str">
        <f t="shared" si="176"/>
        <v/>
      </c>
      <c r="BS135" s="10" t="str">
        <f t="shared" si="177"/>
        <v/>
      </c>
      <c r="BT135" s="10" t="str">
        <f t="shared" si="178"/>
        <v/>
      </c>
      <c r="BU135" s="10" t="str">
        <f t="shared" si="179"/>
        <v/>
      </c>
      <c r="BV135" s="10" t="str">
        <f t="shared" si="180"/>
        <v/>
      </c>
      <c r="BW135" s="10" t="str">
        <f t="shared" si="181"/>
        <v/>
      </c>
      <c r="BX135" s="10" t="str">
        <f t="shared" si="215"/>
        <v/>
      </c>
      <c r="BY135" s="10" t="str">
        <f t="shared" si="216"/>
        <v>-</v>
      </c>
      <c r="BZ135" s="10" t="str">
        <f t="shared" si="217"/>
        <v>-</v>
      </c>
      <c r="CA135" s="10" t="str">
        <f t="shared" si="218"/>
        <v>-</v>
      </c>
      <c r="CB135" s="31">
        <f t="shared" si="219"/>
        <v>13</v>
      </c>
      <c r="CD135">
        <f t="shared" si="211"/>
        <v>218</v>
      </c>
      <c r="EO135" s="10">
        <v>131</v>
      </c>
      <c r="EQ135" s="10">
        <f t="shared" si="212"/>
        <v>131</v>
      </c>
      <c r="ER135" s="10" t="str">
        <f t="shared" si="213"/>
        <v>(128)</v>
      </c>
    </row>
    <row r="136" spans="1:148" ht="15.75" x14ac:dyDescent="0.25">
      <c r="A136" s="7" t="str">
        <f t="shared" si="182"/>
        <v>131 (128)</v>
      </c>
      <c r="B136" s="8" t="s">
        <v>289</v>
      </c>
      <c r="C136" s="9" t="s">
        <v>287</v>
      </c>
      <c r="D136" s="20">
        <f t="shared" si="183"/>
        <v>218</v>
      </c>
      <c r="E136" s="18"/>
      <c r="F136" s="14">
        <f t="shared" si="184"/>
        <v>1</v>
      </c>
      <c r="G136" s="19">
        <f t="shared" si="185"/>
        <v>109</v>
      </c>
      <c r="H136" s="18"/>
      <c r="I136" s="61"/>
      <c r="J136" s="61"/>
      <c r="K136" s="61"/>
      <c r="L136" s="61"/>
      <c r="M136" s="61"/>
      <c r="N136" s="61"/>
      <c r="O136" s="61"/>
      <c r="P136" s="61"/>
      <c r="Q136" s="61"/>
      <c r="R136" s="97"/>
      <c r="S136" s="61"/>
      <c r="T136" s="94"/>
      <c r="U136" s="61"/>
      <c r="V136" s="61"/>
      <c r="W136" s="61"/>
      <c r="X136" s="61"/>
      <c r="Y136" s="61"/>
      <c r="Z136" s="61">
        <v>218</v>
      </c>
      <c r="AA136" s="61"/>
      <c r="AB136" s="105">
        <f t="shared" si="186"/>
        <v>17</v>
      </c>
      <c r="AC136" s="68" t="str">
        <f t="shared" si="187"/>
        <v>-</v>
      </c>
      <c r="AD136" s="68" t="str">
        <f t="shared" si="188"/>
        <v>-</v>
      </c>
      <c r="AE136" s="68" t="str">
        <f t="shared" si="189"/>
        <v>-</v>
      </c>
      <c r="AF136" s="32">
        <v>128</v>
      </c>
      <c r="AG136" s="32">
        <f t="shared" si="214"/>
        <v>131</v>
      </c>
      <c r="AH136" s="32" t="str">
        <f t="shared" si="190"/>
        <v>-</v>
      </c>
      <c r="AI136" s="17">
        <v>132</v>
      </c>
      <c r="AL136" s="10">
        <f t="shared" si="191"/>
        <v>0</v>
      </c>
      <c r="AM136" s="10">
        <f t="shared" si="192"/>
        <v>1</v>
      </c>
      <c r="AN136" s="10">
        <f t="shared" si="193"/>
        <v>1</v>
      </c>
      <c r="AO136" s="10">
        <f t="shared" si="194"/>
        <v>1</v>
      </c>
      <c r="AP136" s="10">
        <f t="shared" si="195"/>
        <v>1</v>
      </c>
      <c r="AQ136" s="10">
        <f t="shared" si="196"/>
        <v>1</v>
      </c>
      <c r="AR136" s="10">
        <f t="shared" si="197"/>
        <v>1</v>
      </c>
      <c r="AS136" s="10">
        <f t="shared" si="198"/>
        <v>1</v>
      </c>
      <c r="AT136" s="10">
        <f t="shared" si="199"/>
        <v>1</v>
      </c>
      <c r="AU136" s="10">
        <f t="shared" si="200"/>
        <v>1</v>
      </c>
      <c r="AV136" s="10">
        <f t="shared" si="201"/>
        <v>1</v>
      </c>
      <c r="AW136" s="10">
        <f t="shared" si="202"/>
        <v>1</v>
      </c>
      <c r="AX136" s="10">
        <f t="shared" si="203"/>
        <v>1</v>
      </c>
      <c r="AY136" s="10">
        <f t="shared" si="204"/>
        <v>1</v>
      </c>
      <c r="AZ136" s="10">
        <f t="shared" si="205"/>
        <v>0</v>
      </c>
      <c r="BA136" s="10">
        <f t="shared" si="206"/>
        <v>1</v>
      </c>
      <c r="BB136" s="10">
        <f t="shared" si="207"/>
        <v>1</v>
      </c>
      <c r="BC136" s="10">
        <f t="shared" si="208"/>
        <v>2</v>
      </c>
      <c r="BD136" s="10">
        <f t="shared" si="209"/>
        <v>2</v>
      </c>
      <c r="BF136" s="10">
        <f t="shared" si="210"/>
        <v>2</v>
      </c>
      <c r="BI136" s="10">
        <f t="shared" si="167"/>
        <v>218</v>
      </c>
      <c r="BJ136" s="10" t="str">
        <f t="shared" si="168"/>
        <v/>
      </c>
      <c r="BK136" s="10" t="str">
        <f t="shared" si="169"/>
        <v/>
      </c>
      <c r="BL136" s="10" t="str">
        <f t="shared" si="170"/>
        <v/>
      </c>
      <c r="BM136" s="10" t="str">
        <f t="shared" si="171"/>
        <v/>
      </c>
      <c r="BN136" s="10" t="str">
        <f t="shared" si="172"/>
        <v/>
      </c>
      <c r="BO136" s="10" t="str">
        <f t="shared" si="173"/>
        <v/>
      </c>
      <c r="BP136" s="10" t="str">
        <f t="shared" si="174"/>
        <v/>
      </c>
      <c r="BQ136" s="10" t="str">
        <f t="shared" si="175"/>
        <v/>
      </c>
      <c r="BR136" s="10" t="str">
        <f t="shared" si="176"/>
        <v/>
      </c>
      <c r="BS136" s="10" t="str">
        <f t="shared" si="177"/>
        <v/>
      </c>
      <c r="BT136" s="10" t="str">
        <f t="shared" si="178"/>
        <v/>
      </c>
      <c r="BU136" s="10" t="str">
        <f t="shared" si="179"/>
        <v/>
      </c>
      <c r="BV136" s="10" t="str">
        <f t="shared" si="180"/>
        <v/>
      </c>
      <c r="BW136" s="10" t="str">
        <f t="shared" si="181"/>
        <v/>
      </c>
      <c r="BX136" s="10" t="str">
        <f t="shared" si="215"/>
        <v/>
      </c>
      <c r="BY136" s="10" t="str">
        <f t="shared" si="216"/>
        <v>-</v>
      </c>
      <c r="BZ136" s="10" t="str">
        <f t="shared" si="217"/>
        <v>-</v>
      </c>
      <c r="CA136" s="10" t="str">
        <f t="shared" si="218"/>
        <v>-</v>
      </c>
      <c r="CB136" s="31">
        <f t="shared" si="219"/>
        <v>14</v>
      </c>
      <c r="CD136">
        <f t="shared" si="211"/>
        <v>218</v>
      </c>
      <c r="EO136" s="10">
        <v>132</v>
      </c>
      <c r="EQ136" s="10">
        <f t="shared" si="212"/>
        <v>131</v>
      </c>
      <c r="ER136" s="10" t="str">
        <f t="shared" si="213"/>
        <v>(128)</v>
      </c>
    </row>
    <row r="137" spans="1:148" ht="15.75" x14ac:dyDescent="0.25">
      <c r="A137" s="7" t="str">
        <f t="shared" si="182"/>
        <v>133 (131)</v>
      </c>
      <c r="B137" s="8" t="s">
        <v>293</v>
      </c>
      <c r="C137" s="9" t="s">
        <v>49</v>
      </c>
      <c r="D137" s="20">
        <f t="shared" si="183"/>
        <v>216</v>
      </c>
      <c r="E137" s="18"/>
      <c r="F137" s="14">
        <f t="shared" si="184"/>
        <v>1</v>
      </c>
      <c r="G137" s="19">
        <f t="shared" si="185"/>
        <v>108</v>
      </c>
      <c r="H137" s="18"/>
      <c r="I137" s="61"/>
      <c r="J137" s="61"/>
      <c r="K137" s="61"/>
      <c r="L137" s="61"/>
      <c r="M137" s="61"/>
      <c r="N137" s="61"/>
      <c r="O137" s="61"/>
      <c r="P137" s="61"/>
      <c r="Q137" s="61"/>
      <c r="R137" s="97"/>
      <c r="S137" s="61"/>
      <c r="T137" s="94"/>
      <c r="U137" s="61"/>
      <c r="V137" s="61">
        <v>216</v>
      </c>
      <c r="W137" s="61"/>
      <c r="X137" s="61"/>
      <c r="Y137" s="61"/>
      <c r="Z137" s="61"/>
      <c r="AA137" s="61"/>
      <c r="AB137" s="105">
        <f t="shared" si="186"/>
        <v>17</v>
      </c>
      <c r="AC137" s="68" t="str">
        <f t="shared" si="187"/>
        <v>-</v>
      </c>
      <c r="AD137" s="68" t="str">
        <f t="shared" si="188"/>
        <v>-</v>
      </c>
      <c r="AE137" s="68" t="str">
        <f t="shared" si="189"/>
        <v>-</v>
      </c>
      <c r="AF137" s="32">
        <v>131</v>
      </c>
      <c r="AG137" s="32">
        <f t="shared" si="214"/>
        <v>133</v>
      </c>
      <c r="AH137" s="32" t="str">
        <f t="shared" si="190"/>
        <v>-</v>
      </c>
      <c r="AI137" s="17">
        <v>133</v>
      </c>
      <c r="AL137" s="10">
        <f t="shared" si="191"/>
        <v>0</v>
      </c>
      <c r="AM137" s="10">
        <f t="shared" si="192"/>
        <v>1</v>
      </c>
      <c r="AN137" s="10">
        <f t="shared" si="193"/>
        <v>1</v>
      </c>
      <c r="AO137" s="10">
        <f t="shared" si="194"/>
        <v>1</v>
      </c>
      <c r="AP137" s="10">
        <f t="shared" si="195"/>
        <v>1</v>
      </c>
      <c r="AQ137" s="10">
        <f t="shared" si="196"/>
        <v>1</v>
      </c>
      <c r="AR137" s="10">
        <f t="shared" si="197"/>
        <v>1</v>
      </c>
      <c r="AS137" s="10">
        <f t="shared" si="198"/>
        <v>1</v>
      </c>
      <c r="AT137" s="10">
        <f t="shared" si="199"/>
        <v>1</v>
      </c>
      <c r="AU137" s="10">
        <f t="shared" si="200"/>
        <v>1</v>
      </c>
      <c r="AV137" s="10">
        <f t="shared" si="201"/>
        <v>1</v>
      </c>
      <c r="AW137" s="10">
        <f t="shared" si="202"/>
        <v>1</v>
      </c>
      <c r="AX137" s="10">
        <f t="shared" si="203"/>
        <v>1</v>
      </c>
      <c r="AY137" s="10">
        <f t="shared" si="204"/>
        <v>2</v>
      </c>
      <c r="AZ137" s="10">
        <f t="shared" si="205"/>
        <v>1</v>
      </c>
      <c r="BA137" s="10">
        <f t="shared" si="206"/>
        <v>1</v>
      </c>
      <c r="BB137" s="10">
        <f t="shared" si="207"/>
        <v>1</v>
      </c>
      <c r="BC137" s="10">
        <f t="shared" si="208"/>
        <v>1</v>
      </c>
      <c r="BD137" s="10">
        <f t="shared" si="209"/>
        <v>1</v>
      </c>
      <c r="BF137" s="10">
        <f t="shared" si="210"/>
        <v>2</v>
      </c>
      <c r="BI137" s="10">
        <f t="shared" si="167"/>
        <v>216</v>
      </c>
      <c r="BJ137" s="10" t="str">
        <f t="shared" si="168"/>
        <v/>
      </c>
      <c r="BK137" s="10" t="str">
        <f t="shared" si="169"/>
        <v/>
      </c>
      <c r="BL137" s="10" t="str">
        <f t="shared" si="170"/>
        <v/>
      </c>
      <c r="BM137" s="10" t="str">
        <f t="shared" si="171"/>
        <v/>
      </c>
      <c r="BN137" s="10" t="str">
        <f t="shared" si="172"/>
        <v/>
      </c>
      <c r="BO137" s="10" t="str">
        <f t="shared" si="173"/>
        <v/>
      </c>
      <c r="BP137" s="10" t="str">
        <f t="shared" si="174"/>
        <v/>
      </c>
      <c r="BQ137" s="10" t="str">
        <f t="shared" si="175"/>
        <v/>
      </c>
      <c r="BR137" s="10" t="str">
        <f t="shared" si="176"/>
        <v/>
      </c>
      <c r="BS137" s="10" t="str">
        <f t="shared" si="177"/>
        <v/>
      </c>
      <c r="BT137" s="10" t="str">
        <f t="shared" si="178"/>
        <v/>
      </c>
      <c r="BU137" s="10" t="str">
        <f t="shared" si="179"/>
        <v/>
      </c>
      <c r="BV137" s="10" t="str">
        <f t="shared" si="180"/>
        <v/>
      </c>
      <c r="BW137" s="10" t="str">
        <f t="shared" si="181"/>
        <v/>
      </c>
      <c r="BX137" s="10" t="str">
        <f t="shared" si="215"/>
        <v/>
      </c>
      <c r="BY137" s="10" t="str">
        <f t="shared" si="216"/>
        <v>-</v>
      </c>
      <c r="BZ137" s="10" t="str">
        <f t="shared" si="217"/>
        <v>-</v>
      </c>
      <c r="CA137" s="10" t="str">
        <f t="shared" si="218"/>
        <v>-</v>
      </c>
      <c r="CB137" s="31">
        <f t="shared" si="219"/>
        <v>14</v>
      </c>
      <c r="CD137">
        <f t="shared" si="211"/>
        <v>216</v>
      </c>
      <c r="EO137" s="10">
        <v>133</v>
      </c>
      <c r="EQ137" s="10">
        <f t="shared" si="212"/>
        <v>133</v>
      </c>
      <c r="ER137" s="10" t="str">
        <f t="shared" si="213"/>
        <v>(131)</v>
      </c>
    </row>
    <row r="138" spans="1:148" ht="15.75" x14ac:dyDescent="0.25">
      <c r="A138" s="7" t="str">
        <f t="shared" si="182"/>
        <v>134 (-)</v>
      </c>
      <c r="B138" s="8" t="s">
        <v>297</v>
      </c>
      <c r="C138" s="9" t="s">
        <v>49</v>
      </c>
      <c r="D138" s="20">
        <f t="shared" si="183"/>
        <v>212</v>
      </c>
      <c r="E138" s="18"/>
      <c r="F138" s="14">
        <f t="shared" si="184"/>
        <v>1</v>
      </c>
      <c r="G138" s="19">
        <f t="shared" si="185"/>
        <v>106</v>
      </c>
      <c r="H138" s="18" t="s">
        <v>227</v>
      </c>
      <c r="I138" s="61"/>
      <c r="J138" s="61"/>
      <c r="K138" s="61"/>
      <c r="L138" s="61"/>
      <c r="M138" s="61"/>
      <c r="N138" s="61"/>
      <c r="O138" s="61"/>
      <c r="P138" s="61"/>
      <c r="Q138" s="61"/>
      <c r="R138" s="97"/>
      <c r="S138" s="61"/>
      <c r="T138" s="94"/>
      <c r="U138" s="61"/>
      <c r="V138" s="61"/>
      <c r="W138" s="61"/>
      <c r="X138" s="61"/>
      <c r="Y138" s="61"/>
      <c r="Z138" s="61"/>
      <c r="AA138" s="61">
        <v>212</v>
      </c>
      <c r="AB138" s="105">
        <f t="shared" si="186"/>
        <v>17</v>
      </c>
      <c r="AC138" s="68" t="str">
        <f t="shared" si="187"/>
        <v>-</v>
      </c>
      <c r="AD138" s="68" t="str">
        <f t="shared" si="188"/>
        <v>-</v>
      </c>
      <c r="AE138" s="68" t="str">
        <f t="shared" si="189"/>
        <v>-</v>
      </c>
      <c r="AF138" s="32">
        <v>115</v>
      </c>
      <c r="AG138" s="32">
        <f t="shared" si="214"/>
        <v>134</v>
      </c>
      <c r="AH138" s="32" t="str">
        <f t="shared" si="190"/>
        <v>-</v>
      </c>
      <c r="AI138" s="17">
        <v>134</v>
      </c>
      <c r="AL138" s="10">
        <f t="shared" si="191"/>
        <v>0</v>
      </c>
      <c r="AM138" s="10">
        <f t="shared" si="192"/>
        <v>1</v>
      </c>
      <c r="AN138" s="10">
        <f t="shared" si="193"/>
        <v>1</v>
      </c>
      <c r="AO138" s="10">
        <f t="shared" si="194"/>
        <v>1</v>
      </c>
      <c r="AP138" s="10">
        <f t="shared" si="195"/>
        <v>1</v>
      </c>
      <c r="AQ138" s="10">
        <f t="shared" si="196"/>
        <v>1</v>
      </c>
      <c r="AR138" s="10">
        <f t="shared" si="197"/>
        <v>1</v>
      </c>
      <c r="AS138" s="10">
        <f t="shared" si="198"/>
        <v>1</v>
      </c>
      <c r="AT138" s="10">
        <f t="shared" si="199"/>
        <v>1</v>
      </c>
      <c r="AU138" s="10">
        <f t="shared" si="200"/>
        <v>1</v>
      </c>
      <c r="AV138" s="10">
        <f t="shared" si="201"/>
        <v>1</v>
      </c>
      <c r="AW138" s="10">
        <f t="shared" si="202"/>
        <v>1</v>
      </c>
      <c r="AX138" s="10">
        <f t="shared" si="203"/>
        <v>1</v>
      </c>
      <c r="AY138" s="10">
        <f t="shared" si="204"/>
        <v>1</v>
      </c>
      <c r="AZ138" s="10">
        <f t="shared" si="205"/>
        <v>0</v>
      </c>
      <c r="BA138" s="10">
        <f t="shared" si="206"/>
        <v>1</v>
      </c>
      <c r="BB138" s="10">
        <f t="shared" si="207"/>
        <v>1</v>
      </c>
      <c r="BC138" s="10">
        <f t="shared" si="208"/>
        <v>1</v>
      </c>
      <c r="BD138" s="10">
        <f t="shared" si="209"/>
        <v>2</v>
      </c>
      <c r="BF138" s="10">
        <f t="shared" si="210"/>
        <v>1</v>
      </c>
      <c r="BI138" s="10">
        <f t="shared" si="167"/>
        <v>212</v>
      </c>
      <c r="BJ138" s="10" t="str">
        <f t="shared" si="168"/>
        <v/>
      </c>
      <c r="BK138" s="10" t="str">
        <f t="shared" si="169"/>
        <v/>
      </c>
      <c r="BL138" s="10" t="str">
        <f t="shared" si="170"/>
        <v/>
      </c>
      <c r="BM138" s="10" t="str">
        <f t="shared" si="171"/>
        <v/>
      </c>
      <c r="BN138" s="10" t="str">
        <f t="shared" si="172"/>
        <v/>
      </c>
      <c r="BO138" s="10" t="str">
        <f t="shared" si="173"/>
        <v/>
      </c>
      <c r="BP138" s="10" t="str">
        <f t="shared" si="174"/>
        <v/>
      </c>
      <c r="BQ138" s="10" t="str">
        <f t="shared" si="175"/>
        <v/>
      </c>
      <c r="BR138" s="10" t="str">
        <f t="shared" si="176"/>
        <v/>
      </c>
      <c r="BS138" s="10" t="str">
        <f t="shared" si="177"/>
        <v/>
      </c>
      <c r="BT138" s="10" t="str">
        <f t="shared" si="178"/>
        <v/>
      </c>
      <c r="BU138" s="10" t="str">
        <f t="shared" si="179"/>
        <v/>
      </c>
      <c r="BV138" s="10" t="str">
        <f t="shared" si="180"/>
        <v/>
      </c>
      <c r="BW138" s="10" t="str">
        <f t="shared" si="181"/>
        <v/>
      </c>
      <c r="BX138" s="10" t="str">
        <f t="shared" si="215"/>
        <v/>
      </c>
      <c r="BY138" s="10" t="str">
        <f t="shared" si="216"/>
        <v>-</v>
      </c>
      <c r="BZ138" s="10" t="str">
        <f t="shared" si="217"/>
        <v>-</v>
      </c>
      <c r="CA138" s="10" t="str">
        <f t="shared" si="218"/>
        <v>-</v>
      </c>
      <c r="CB138" s="31">
        <f t="shared" si="219"/>
        <v>14</v>
      </c>
      <c r="CD138">
        <f t="shared" si="211"/>
        <v>212</v>
      </c>
      <c r="EO138" s="10">
        <v>135</v>
      </c>
      <c r="EQ138" s="10">
        <f t="shared" si="212"/>
        <v>134</v>
      </c>
      <c r="ER138" s="10" t="str">
        <f t="shared" si="213"/>
        <v>(-)</v>
      </c>
    </row>
    <row r="139" spans="1:148" ht="15.75" x14ac:dyDescent="0.25">
      <c r="A139" s="7" t="str">
        <f t="shared" si="182"/>
        <v>135 (132)</v>
      </c>
      <c r="B139" s="8" t="s">
        <v>229</v>
      </c>
      <c r="C139" s="9" t="s">
        <v>41</v>
      </c>
      <c r="D139" s="20">
        <f t="shared" si="183"/>
        <v>206</v>
      </c>
      <c r="E139" s="18"/>
      <c r="F139" s="14">
        <f t="shared" si="184"/>
        <v>2</v>
      </c>
      <c r="G139" s="19">
        <f t="shared" si="185"/>
        <v>51.5</v>
      </c>
      <c r="H139" s="18"/>
      <c r="I139" s="14"/>
      <c r="J139" s="14"/>
      <c r="K139" s="14">
        <v>104</v>
      </c>
      <c r="L139" s="14">
        <v>102</v>
      </c>
      <c r="M139" s="14"/>
      <c r="N139" s="14"/>
      <c r="O139" s="14"/>
      <c r="P139" s="14"/>
      <c r="Q139" s="14"/>
      <c r="R139" s="50"/>
      <c r="S139" s="29"/>
      <c r="T139" s="51"/>
      <c r="U139" s="14"/>
      <c r="V139" s="14"/>
      <c r="W139" s="64"/>
      <c r="X139" s="14"/>
      <c r="Y139" s="14"/>
      <c r="Z139" s="14"/>
      <c r="AA139" s="14"/>
      <c r="AB139" s="24">
        <f t="shared" si="186"/>
        <v>17</v>
      </c>
      <c r="AC139" s="68" t="str">
        <f t="shared" si="187"/>
        <v>-</v>
      </c>
      <c r="AD139" s="68" t="str">
        <f t="shared" si="188"/>
        <v>-</v>
      </c>
      <c r="AE139" s="68" t="str">
        <f t="shared" si="189"/>
        <v>-</v>
      </c>
      <c r="AF139" s="32">
        <v>132</v>
      </c>
      <c r="AG139" s="32">
        <f t="shared" si="214"/>
        <v>135</v>
      </c>
      <c r="AH139" s="32">
        <f t="shared" si="190"/>
        <v>135</v>
      </c>
      <c r="AI139" s="17">
        <v>135</v>
      </c>
      <c r="AL139" s="10">
        <f t="shared" si="191"/>
        <v>0</v>
      </c>
      <c r="AM139" s="10">
        <f t="shared" si="192"/>
        <v>1</v>
      </c>
      <c r="AN139" s="10">
        <f t="shared" si="193"/>
        <v>2</v>
      </c>
      <c r="AO139" s="10">
        <f t="shared" si="194"/>
        <v>3</v>
      </c>
      <c r="AP139" s="10">
        <f t="shared" si="195"/>
        <v>2</v>
      </c>
      <c r="AQ139" s="10">
        <f t="shared" si="196"/>
        <v>1</v>
      </c>
      <c r="AR139" s="10">
        <f t="shared" si="197"/>
        <v>1</v>
      </c>
      <c r="AS139" s="10">
        <f t="shared" si="198"/>
        <v>1</v>
      </c>
      <c r="AT139" s="10">
        <f t="shared" si="199"/>
        <v>1</v>
      </c>
      <c r="AU139" s="10">
        <f t="shared" si="200"/>
        <v>1</v>
      </c>
      <c r="AV139" s="10">
        <f t="shared" si="201"/>
        <v>1</v>
      </c>
      <c r="AW139" s="10">
        <f t="shared" si="202"/>
        <v>1</v>
      </c>
      <c r="AX139" s="10">
        <f t="shared" si="203"/>
        <v>1</v>
      </c>
      <c r="AY139" s="10">
        <f t="shared" si="204"/>
        <v>1</v>
      </c>
      <c r="AZ139" s="10">
        <f t="shared" si="205"/>
        <v>0</v>
      </c>
      <c r="BA139" s="10">
        <f t="shared" si="206"/>
        <v>1</v>
      </c>
      <c r="BB139" s="10">
        <f t="shared" si="207"/>
        <v>1</v>
      </c>
      <c r="BC139" s="10">
        <f t="shared" si="208"/>
        <v>1</v>
      </c>
      <c r="BD139" s="10">
        <f t="shared" si="209"/>
        <v>1</v>
      </c>
      <c r="BF139" s="10">
        <f t="shared" si="210"/>
        <v>2</v>
      </c>
      <c r="BI139" s="10">
        <f t="shared" si="167"/>
        <v>104</v>
      </c>
      <c r="BJ139" s="10">
        <f t="shared" si="168"/>
        <v>102</v>
      </c>
      <c r="BK139" s="10" t="str">
        <f t="shared" si="169"/>
        <v/>
      </c>
      <c r="BL139" s="10" t="str">
        <f t="shared" si="170"/>
        <v/>
      </c>
      <c r="BM139" s="10" t="str">
        <f t="shared" si="171"/>
        <v/>
      </c>
      <c r="BN139" s="10" t="str">
        <f t="shared" si="172"/>
        <v/>
      </c>
      <c r="BO139" s="10" t="str">
        <f t="shared" si="173"/>
        <v/>
      </c>
      <c r="BP139" s="10" t="str">
        <f t="shared" si="174"/>
        <v/>
      </c>
      <c r="BQ139" s="10" t="str">
        <f t="shared" si="175"/>
        <v/>
      </c>
      <c r="BR139" s="10" t="str">
        <f t="shared" si="176"/>
        <v/>
      </c>
      <c r="BS139" s="10" t="str">
        <f t="shared" si="177"/>
        <v/>
      </c>
      <c r="BT139" s="10" t="str">
        <f t="shared" si="178"/>
        <v/>
      </c>
      <c r="BU139" s="10" t="str">
        <f t="shared" si="179"/>
        <v/>
      </c>
      <c r="BV139" s="10" t="str">
        <f t="shared" si="180"/>
        <v/>
      </c>
      <c r="BW139" s="10" t="str">
        <f t="shared" si="181"/>
        <v/>
      </c>
      <c r="BX139" s="10" t="str">
        <f t="shared" si="215"/>
        <v/>
      </c>
      <c r="BY139" s="10" t="str">
        <f t="shared" si="216"/>
        <v>-</v>
      </c>
      <c r="BZ139" s="10" t="str">
        <f t="shared" si="217"/>
        <v>-</v>
      </c>
      <c r="CA139" s="10" t="str">
        <f t="shared" si="218"/>
        <v>-</v>
      </c>
      <c r="CB139" s="31">
        <f t="shared" si="219"/>
        <v>13</v>
      </c>
      <c r="CD139">
        <f t="shared" si="211"/>
        <v>206</v>
      </c>
      <c r="EO139" s="10">
        <v>136</v>
      </c>
      <c r="EQ139" s="10">
        <f t="shared" si="212"/>
        <v>135</v>
      </c>
      <c r="ER139" s="10" t="str">
        <f t="shared" si="213"/>
        <v>(132)</v>
      </c>
    </row>
    <row r="140" spans="1:148" ht="15.75" x14ac:dyDescent="0.25">
      <c r="A140" s="7" t="str">
        <f t="shared" si="182"/>
        <v>136 (133)</v>
      </c>
      <c r="B140" s="33" t="s">
        <v>116</v>
      </c>
      <c r="C140" s="34" t="s">
        <v>36</v>
      </c>
      <c r="D140" s="20">
        <f t="shared" si="183"/>
        <v>197</v>
      </c>
      <c r="E140" s="18"/>
      <c r="F140" s="14">
        <f t="shared" si="184"/>
        <v>1</v>
      </c>
      <c r="G140" s="19">
        <f t="shared" si="185"/>
        <v>98.5</v>
      </c>
      <c r="H140" s="18"/>
      <c r="I140" s="14"/>
      <c r="J140" s="14"/>
      <c r="K140" s="14"/>
      <c r="L140" s="14"/>
      <c r="M140" s="14"/>
      <c r="N140" s="14"/>
      <c r="O140" s="14"/>
      <c r="P140" s="14"/>
      <c r="Q140" s="14"/>
      <c r="R140" s="50"/>
      <c r="S140" s="29">
        <v>197</v>
      </c>
      <c r="T140" s="51"/>
      <c r="U140" s="14"/>
      <c r="V140" s="64"/>
      <c r="W140" s="64"/>
      <c r="X140" s="14"/>
      <c r="Y140" s="14"/>
      <c r="Z140" s="14"/>
      <c r="AA140" s="14"/>
      <c r="AB140" s="24">
        <f t="shared" si="186"/>
        <v>17</v>
      </c>
      <c r="AC140" s="68" t="str">
        <f t="shared" si="187"/>
        <v>-</v>
      </c>
      <c r="AD140" s="68" t="str">
        <f t="shared" si="188"/>
        <v>-</v>
      </c>
      <c r="AE140" s="68" t="str">
        <f t="shared" si="189"/>
        <v>-</v>
      </c>
      <c r="AF140" s="32">
        <v>133</v>
      </c>
      <c r="AG140" s="32">
        <f t="shared" si="214"/>
        <v>136</v>
      </c>
      <c r="AH140" s="32" t="str">
        <f t="shared" si="190"/>
        <v>-</v>
      </c>
      <c r="AI140" s="17">
        <v>136</v>
      </c>
      <c r="AL140" s="10">
        <f t="shared" si="191"/>
        <v>0</v>
      </c>
      <c r="AM140" s="10">
        <f t="shared" si="192"/>
        <v>1</v>
      </c>
      <c r="AN140" s="10">
        <f t="shared" si="193"/>
        <v>1</v>
      </c>
      <c r="AO140" s="10">
        <f t="shared" si="194"/>
        <v>1</v>
      </c>
      <c r="AP140" s="10">
        <f t="shared" si="195"/>
        <v>1</v>
      </c>
      <c r="AQ140" s="10">
        <f t="shared" si="196"/>
        <v>1</v>
      </c>
      <c r="AR140" s="10">
        <f t="shared" si="197"/>
        <v>1</v>
      </c>
      <c r="AS140" s="10">
        <f t="shared" si="198"/>
        <v>1</v>
      </c>
      <c r="AT140" s="10">
        <f t="shared" si="199"/>
        <v>1</v>
      </c>
      <c r="AU140" s="10">
        <f t="shared" si="200"/>
        <v>1</v>
      </c>
      <c r="AV140" s="10">
        <f t="shared" si="201"/>
        <v>2</v>
      </c>
      <c r="AW140" s="10">
        <f t="shared" si="202"/>
        <v>2</v>
      </c>
      <c r="AX140" s="10">
        <f t="shared" si="203"/>
        <v>1</v>
      </c>
      <c r="AY140" s="10">
        <f t="shared" si="204"/>
        <v>1</v>
      </c>
      <c r="AZ140" s="10">
        <f t="shared" si="205"/>
        <v>0</v>
      </c>
      <c r="BA140" s="10">
        <f t="shared" si="206"/>
        <v>1</v>
      </c>
      <c r="BB140" s="10">
        <f t="shared" si="207"/>
        <v>1</v>
      </c>
      <c r="BC140" s="10">
        <f t="shared" si="208"/>
        <v>1</v>
      </c>
      <c r="BD140" s="10">
        <f t="shared" si="209"/>
        <v>1</v>
      </c>
      <c r="BF140" s="10">
        <f t="shared" si="210"/>
        <v>2</v>
      </c>
      <c r="BI140" s="10">
        <f t="shared" si="167"/>
        <v>197</v>
      </c>
      <c r="BJ140" s="10" t="str">
        <f t="shared" si="168"/>
        <v/>
      </c>
      <c r="BK140" s="10" t="str">
        <f t="shared" si="169"/>
        <v/>
      </c>
      <c r="BL140" s="10" t="str">
        <f t="shared" si="170"/>
        <v/>
      </c>
      <c r="BM140" s="10" t="str">
        <f t="shared" si="171"/>
        <v/>
      </c>
      <c r="BN140" s="10" t="str">
        <f t="shared" si="172"/>
        <v/>
      </c>
      <c r="BO140" s="10" t="str">
        <f t="shared" si="173"/>
        <v/>
      </c>
      <c r="BP140" s="10" t="str">
        <f t="shared" si="174"/>
        <v/>
      </c>
      <c r="BQ140" s="10" t="str">
        <f t="shared" si="175"/>
        <v/>
      </c>
      <c r="BR140" s="10" t="str">
        <f t="shared" si="176"/>
        <v/>
      </c>
      <c r="BS140" s="10" t="str">
        <f t="shared" si="177"/>
        <v/>
      </c>
      <c r="BT140" s="10" t="str">
        <f t="shared" si="178"/>
        <v/>
      </c>
      <c r="BU140" s="10" t="str">
        <f t="shared" si="179"/>
        <v/>
      </c>
      <c r="BV140" s="10" t="str">
        <f t="shared" si="180"/>
        <v/>
      </c>
      <c r="BW140" s="10" t="str">
        <f t="shared" si="181"/>
        <v/>
      </c>
      <c r="BX140" s="10" t="str">
        <f t="shared" si="215"/>
        <v/>
      </c>
      <c r="BY140" s="10" t="str">
        <f t="shared" si="216"/>
        <v>-</v>
      </c>
      <c r="BZ140" s="10" t="str">
        <f t="shared" si="217"/>
        <v>-</v>
      </c>
      <c r="CA140" s="10" t="str">
        <f t="shared" si="218"/>
        <v>-</v>
      </c>
      <c r="CB140" s="31">
        <f t="shared" si="219"/>
        <v>14</v>
      </c>
      <c r="CD140">
        <f t="shared" si="211"/>
        <v>197</v>
      </c>
      <c r="EO140" s="10">
        <v>137</v>
      </c>
      <c r="EQ140" s="10">
        <f t="shared" si="212"/>
        <v>136</v>
      </c>
      <c r="ER140" s="10" t="str">
        <f t="shared" si="213"/>
        <v>(133)</v>
      </c>
    </row>
    <row r="141" spans="1:148" ht="15.75" x14ac:dyDescent="0.25">
      <c r="A141" s="7" t="str">
        <f t="shared" si="182"/>
        <v>137 (134)</v>
      </c>
      <c r="B141" s="8" t="s">
        <v>283</v>
      </c>
      <c r="C141" s="62" t="s">
        <v>89</v>
      </c>
      <c r="D141" s="20">
        <f t="shared" si="183"/>
        <v>196</v>
      </c>
      <c r="E141" s="18"/>
      <c r="F141" s="14">
        <f t="shared" si="184"/>
        <v>1</v>
      </c>
      <c r="G141" s="19">
        <f t="shared" si="185"/>
        <v>98</v>
      </c>
      <c r="H141" s="18"/>
      <c r="I141" s="14"/>
      <c r="J141" s="14"/>
      <c r="K141" s="14"/>
      <c r="L141" s="14"/>
      <c r="M141" s="14"/>
      <c r="N141" s="14"/>
      <c r="O141" s="14"/>
      <c r="P141" s="14"/>
      <c r="Q141" s="14"/>
      <c r="R141" s="50"/>
      <c r="S141" s="29"/>
      <c r="T141" s="51"/>
      <c r="U141" s="14"/>
      <c r="V141" s="64"/>
      <c r="W141" s="64"/>
      <c r="X141" s="14"/>
      <c r="Y141" s="14">
        <v>196</v>
      </c>
      <c r="Z141" s="14"/>
      <c r="AA141" s="14"/>
      <c r="AB141" s="24">
        <f t="shared" si="186"/>
        <v>17</v>
      </c>
      <c r="AC141" s="68" t="str">
        <f t="shared" si="187"/>
        <v>-</v>
      </c>
      <c r="AD141" s="68" t="str">
        <f t="shared" si="188"/>
        <v>-</v>
      </c>
      <c r="AE141" s="68" t="str">
        <f t="shared" si="189"/>
        <v>-</v>
      </c>
      <c r="AF141" s="32">
        <v>134</v>
      </c>
      <c r="AG141" s="32">
        <f t="shared" si="214"/>
        <v>137</v>
      </c>
      <c r="AH141" s="32" t="str">
        <f t="shared" si="190"/>
        <v>-</v>
      </c>
      <c r="AI141" s="17">
        <v>137</v>
      </c>
      <c r="AL141" s="10">
        <f t="shared" si="191"/>
        <v>0</v>
      </c>
      <c r="AM141" s="10">
        <f t="shared" si="192"/>
        <v>1</v>
      </c>
      <c r="AN141" s="10">
        <f t="shared" si="193"/>
        <v>1</v>
      </c>
      <c r="AO141" s="10">
        <f t="shared" si="194"/>
        <v>1</v>
      </c>
      <c r="AP141" s="10">
        <f t="shared" si="195"/>
        <v>1</v>
      </c>
      <c r="AQ141" s="10">
        <f t="shared" si="196"/>
        <v>1</v>
      </c>
      <c r="AR141" s="10">
        <f t="shared" si="197"/>
        <v>1</v>
      </c>
      <c r="AS141" s="10">
        <f t="shared" si="198"/>
        <v>1</v>
      </c>
      <c r="AT141" s="10">
        <f t="shared" si="199"/>
        <v>1</v>
      </c>
      <c r="AU141" s="10">
        <f t="shared" si="200"/>
        <v>1</v>
      </c>
      <c r="AV141" s="10">
        <f t="shared" si="201"/>
        <v>1</v>
      </c>
      <c r="AW141" s="10">
        <f t="shared" si="202"/>
        <v>1</v>
      </c>
      <c r="AX141" s="10">
        <f t="shared" si="203"/>
        <v>1</v>
      </c>
      <c r="AY141" s="10">
        <f t="shared" si="204"/>
        <v>1</v>
      </c>
      <c r="AZ141" s="10">
        <f t="shared" si="205"/>
        <v>0</v>
      </c>
      <c r="BA141" s="10">
        <f t="shared" si="206"/>
        <v>1</v>
      </c>
      <c r="BB141" s="10">
        <f t="shared" si="207"/>
        <v>2</v>
      </c>
      <c r="BC141" s="10">
        <f t="shared" si="208"/>
        <v>2</v>
      </c>
      <c r="BD141" s="10">
        <f t="shared" si="209"/>
        <v>1</v>
      </c>
      <c r="BF141" s="10">
        <f t="shared" si="210"/>
        <v>2</v>
      </c>
      <c r="BI141" s="10">
        <f t="shared" si="167"/>
        <v>196</v>
      </c>
      <c r="BJ141" s="10" t="str">
        <f t="shared" si="168"/>
        <v/>
      </c>
      <c r="BK141" s="10" t="str">
        <f t="shared" si="169"/>
        <v/>
      </c>
      <c r="BL141" s="10" t="str">
        <f t="shared" si="170"/>
        <v/>
      </c>
      <c r="BM141" s="10" t="str">
        <f t="shared" si="171"/>
        <v/>
      </c>
      <c r="BN141" s="10" t="str">
        <f t="shared" si="172"/>
        <v/>
      </c>
      <c r="BO141" s="10" t="str">
        <f t="shared" si="173"/>
        <v/>
      </c>
      <c r="BP141" s="10" t="str">
        <f t="shared" si="174"/>
        <v/>
      </c>
      <c r="BQ141" s="10" t="str">
        <f t="shared" si="175"/>
        <v/>
      </c>
      <c r="BR141" s="10" t="str">
        <f t="shared" si="176"/>
        <v/>
      </c>
      <c r="BS141" s="10" t="str">
        <f t="shared" si="177"/>
        <v/>
      </c>
      <c r="BT141" s="10" t="str">
        <f t="shared" si="178"/>
        <v/>
      </c>
      <c r="BU141" s="10" t="str">
        <f t="shared" si="179"/>
        <v/>
      </c>
      <c r="BV141" s="10" t="str">
        <f t="shared" si="180"/>
        <v/>
      </c>
      <c r="BW141" s="10" t="str">
        <f t="shared" si="181"/>
        <v/>
      </c>
      <c r="BX141" s="10" t="str">
        <f t="shared" si="215"/>
        <v/>
      </c>
      <c r="BY141" s="10" t="str">
        <f t="shared" si="216"/>
        <v>-</v>
      </c>
      <c r="BZ141" s="10" t="str">
        <f t="shared" si="217"/>
        <v>-</v>
      </c>
      <c r="CA141" s="10" t="str">
        <f t="shared" si="218"/>
        <v>-</v>
      </c>
      <c r="CB141" s="31">
        <f t="shared" si="219"/>
        <v>14</v>
      </c>
      <c r="CD141">
        <f t="shared" si="211"/>
        <v>196</v>
      </c>
      <c r="EO141" s="10">
        <v>138</v>
      </c>
      <c r="EQ141" s="10">
        <f t="shared" si="212"/>
        <v>137</v>
      </c>
      <c r="ER141" s="10" t="str">
        <f t="shared" si="213"/>
        <v>(134)</v>
      </c>
    </row>
    <row r="142" spans="1:148" ht="15.75" x14ac:dyDescent="0.25">
      <c r="A142" s="7" t="str">
        <f t="shared" si="182"/>
        <v>138 (135)</v>
      </c>
      <c r="B142" s="8" t="s">
        <v>267</v>
      </c>
      <c r="C142" s="9" t="s">
        <v>41</v>
      </c>
      <c r="D142" s="20">
        <f t="shared" si="183"/>
        <v>194</v>
      </c>
      <c r="E142" s="18"/>
      <c r="F142" s="14">
        <f t="shared" si="184"/>
        <v>1</v>
      </c>
      <c r="G142" s="19">
        <f t="shared" si="185"/>
        <v>97</v>
      </c>
      <c r="H142" s="18"/>
      <c r="I142" s="14"/>
      <c r="J142" s="14"/>
      <c r="K142" s="14"/>
      <c r="L142" s="14"/>
      <c r="M142" s="14"/>
      <c r="N142" s="14">
        <v>194</v>
      </c>
      <c r="O142" s="14"/>
      <c r="P142" s="14"/>
      <c r="Q142" s="14"/>
      <c r="R142" s="50"/>
      <c r="S142" s="29"/>
      <c r="T142" s="51"/>
      <c r="U142" s="14"/>
      <c r="V142" s="14"/>
      <c r="W142" s="64"/>
      <c r="X142" s="14"/>
      <c r="Y142" s="14"/>
      <c r="Z142" s="14"/>
      <c r="AA142" s="14"/>
      <c r="AB142" s="24">
        <f t="shared" si="186"/>
        <v>17</v>
      </c>
      <c r="AC142" s="68" t="str">
        <f t="shared" si="187"/>
        <v>-</v>
      </c>
      <c r="AD142" s="68" t="str">
        <f t="shared" si="188"/>
        <v>-</v>
      </c>
      <c r="AE142" s="68" t="str">
        <f t="shared" si="189"/>
        <v>-</v>
      </c>
      <c r="AF142" s="32">
        <v>135</v>
      </c>
      <c r="AG142" s="32">
        <f t="shared" si="214"/>
        <v>138</v>
      </c>
      <c r="AH142" s="32" t="str">
        <f t="shared" si="190"/>
        <v>-</v>
      </c>
      <c r="AI142" s="17">
        <v>138</v>
      </c>
      <c r="AL142" s="10">
        <f t="shared" si="191"/>
        <v>0</v>
      </c>
      <c r="AM142" s="10">
        <f t="shared" si="192"/>
        <v>1</v>
      </c>
      <c r="AN142" s="10">
        <f t="shared" si="193"/>
        <v>1</v>
      </c>
      <c r="AO142" s="10">
        <f t="shared" si="194"/>
        <v>1</v>
      </c>
      <c r="AP142" s="10">
        <f t="shared" si="195"/>
        <v>1</v>
      </c>
      <c r="AQ142" s="10">
        <f t="shared" si="196"/>
        <v>2</v>
      </c>
      <c r="AR142" s="10">
        <f t="shared" si="197"/>
        <v>2</v>
      </c>
      <c r="AS142" s="10">
        <f t="shared" si="198"/>
        <v>1</v>
      </c>
      <c r="AT142" s="10">
        <f t="shared" si="199"/>
        <v>1</v>
      </c>
      <c r="AU142" s="10">
        <f t="shared" si="200"/>
        <v>1</v>
      </c>
      <c r="AV142" s="10">
        <f t="shared" si="201"/>
        <v>1</v>
      </c>
      <c r="AW142" s="10">
        <f t="shared" si="202"/>
        <v>1</v>
      </c>
      <c r="AX142" s="10">
        <f t="shared" si="203"/>
        <v>1</v>
      </c>
      <c r="AY142" s="10">
        <f t="shared" si="204"/>
        <v>1</v>
      </c>
      <c r="AZ142" s="10">
        <f t="shared" si="205"/>
        <v>0</v>
      </c>
      <c r="BA142" s="10">
        <f t="shared" si="206"/>
        <v>1</v>
      </c>
      <c r="BB142" s="10">
        <f t="shared" si="207"/>
        <v>1</v>
      </c>
      <c r="BC142" s="10">
        <f t="shared" si="208"/>
        <v>1</v>
      </c>
      <c r="BD142" s="10">
        <f t="shared" si="209"/>
        <v>1</v>
      </c>
      <c r="BF142" s="10">
        <f t="shared" si="210"/>
        <v>2</v>
      </c>
      <c r="BI142" s="10">
        <f t="shared" si="167"/>
        <v>194</v>
      </c>
      <c r="BJ142" s="10" t="str">
        <f t="shared" si="168"/>
        <v/>
      </c>
      <c r="BK142" s="10" t="str">
        <f t="shared" si="169"/>
        <v/>
      </c>
      <c r="BL142" s="10" t="str">
        <f t="shared" si="170"/>
        <v/>
      </c>
      <c r="BM142" s="10" t="str">
        <f t="shared" si="171"/>
        <v/>
      </c>
      <c r="BN142" s="10" t="str">
        <f t="shared" si="172"/>
        <v/>
      </c>
      <c r="BO142" s="10" t="str">
        <f t="shared" si="173"/>
        <v/>
      </c>
      <c r="BP142" s="10" t="str">
        <f t="shared" si="174"/>
        <v/>
      </c>
      <c r="BQ142" s="10" t="str">
        <f t="shared" si="175"/>
        <v/>
      </c>
      <c r="BR142" s="10" t="str">
        <f t="shared" si="176"/>
        <v/>
      </c>
      <c r="BS142" s="10" t="str">
        <f t="shared" si="177"/>
        <v/>
      </c>
      <c r="BT142" s="10" t="str">
        <f t="shared" si="178"/>
        <v/>
      </c>
      <c r="BU142" s="10" t="str">
        <f t="shared" si="179"/>
        <v/>
      </c>
      <c r="BV142" s="10" t="str">
        <f t="shared" si="180"/>
        <v/>
      </c>
      <c r="BW142" s="10" t="str">
        <f t="shared" si="181"/>
        <v/>
      </c>
      <c r="BX142" s="10" t="str">
        <f t="shared" si="215"/>
        <v/>
      </c>
      <c r="BY142" s="10" t="str">
        <f t="shared" si="216"/>
        <v>-</v>
      </c>
      <c r="BZ142" s="10" t="str">
        <f t="shared" si="217"/>
        <v>-</v>
      </c>
      <c r="CA142" s="10" t="str">
        <f t="shared" si="218"/>
        <v>-</v>
      </c>
      <c r="CB142" s="31">
        <f t="shared" si="219"/>
        <v>14</v>
      </c>
      <c r="CD142">
        <f t="shared" si="211"/>
        <v>194</v>
      </c>
      <c r="EO142" s="10">
        <v>167</v>
      </c>
      <c r="EQ142" s="10">
        <v>167</v>
      </c>
      <c r="ER142" s="10" t="str">
        <f t="shared" si="213"/>
        <v>(135)</v>
      </c>
    </row>
    <row r="143" spans="1:148" ht="15.75" x14ac:dyDescent="0.25">
      <c r="A143" s="7" t="str">
        <f t="shared" si="182"/>
        <v>138 (135)</v>
      </c>
      <c r="B143" s="8" t="s">
        <v>280</v>
      </c>
      <c r="C143" s="9" t="s">
        <v>54</v>
      </c>
      <c r="D143" s="20">
        <f t="shared" si="183"/>
        <v>194</v>
      </c>
      <c r="E143" s="18"/>
      <c r="F143" s="14">
        <f t="shared" si="184"/>
        <v>1</v>
      </c>
      <c r="G143" s="19">
        <f t="shared" si="185"/>
        <v>97</v>
      </c>
      <c r="H143" s="18"/>
      <c r="I143" s="61"/>
      <c r="J143" s="61"/>
      <c r="K143" s="61"/>
      <c r="L143" s="61"/>
      <c r="M143" s="61"/>
      <c r="N143" s="61"/>
      <c r="O143" s="61"/>
      <c r="P143" s="61"/>
      <c r="Q143" s="100"/>
      <c r="R143" s="97"/>
      <c r="S143" s="61"/>
      <c r="T143" s="94"/>
      <c r="U143" s="61"/>
      <c r="V143" s="61"/>
      <c r="W143" s="61"/>
      <c r="X143" s="61"/>
      <c r="Y143" s="61">
        <v>194</v>
      </c>
      <c r="Z143" s="61"/>
      <c r="AA143" s="61"/>
      <c r="AB143" s="105">
        <f t="shared" si="186"/>
        <v>17</v>
      </c>
      <c r="AC143" s="68" t="str">
        <f t="shared" si="187"/>
        <v>-</v>
      </c>
      <c r="AD143" s="68" t="str">
        <f t="shared" si="188"/>
        <v>-</v>
      </c>
      <c r="AE143" s="68" t="str">
        <f t="shared" si="189"/>
        <v>-</v>
      </c>
      <c r="AF143" s="32">
        <v>135</v>
      </c>
      <c r="AG143" s="32">
        <f t="shared" si="214"/>
        <v>138</v>
      </c>
      <c r="AH143" s="32" t="str">
        <f t="shared" si="190"/>
        <v>-</v>
      </c>
      <c r="AI143" s="17">
        <v>139</v>
      </c>
      <c r="AL143" s="10">
        <f t="shared" si="191"/>
        <v>0</v>
      </c>
      <c r="AM143" s="10">
        <f t="shared" si="192"/>
        <v>1</v>
      </c>
      <c r="AN143" s="10">
        <f t="shared" si="193"/>
        <v>1</v>
      </c>
      <c r="AO143" s="10">
        <f t="shared" si="194"/>
        <v>1</v>
      </c>
      <c r="AP143" s="10">
        <f t="shared" si="195"/>
        <v>1</v>
      </c>
      <c r="AQ143" s="10">
        <f t="shared" si="196"/>
        <v>1</v>
      </c>
      <c r="AR143" s="10">
        <f t="shared" si="197"/>
        <v>1</v>
      </c>
      <c r="AS143" s="10">
        <f t="shared" si="198"/>
        <v>1</v>
      </c>
      <c r="AT143" s="10">
        <f t="shared" si="199"/>
        <v>1</v>
      </c>
      <c r="AU143" s="10">
        <f t="shared" si="200"/>
        <v>1</v>
      </c>
      <c r="AV143" s="10">
        <f t="shared" si="201"/>
        <v>1</v>
      </c>
      <c r="AW143" s="10">
        <f t="shared" si="202"/>
        <v>1</v>
      </c>
      <c r="AX143" s="10">
        <f t="shared" si="203"/>
        <v>1</v>
      </c>
      <c r="AY143" s="10">
        <f t="shared" si="204"/>
        <v>1</v>
      </c>
      <c r="AZ143" s="10">
        <f t="shared" si="205"/>
        <v>0</v>
      </c>
      <c r="BA143" s="10">
        <f t="shared" si="206"/>
        <v>1</v>
      </c>
      <c r="BB143" s="10">
        <f t="shared" si="207"/>
        <v>2</v>
      </c>
      <c r="BC143" s="10">
        <f t="shared" si="208"/>
        <v>2</v>
      </c>
      <c r="BD143" s="10">
        <f t="shared" si="209"/>
        <v>1</v>
      </c>
      <c r="BF143" s="10">
        <f t="shared" si="210"/>
        <v>2</v>
      </c>
      <c r="BI143" s="10">
        <f t="shared" si="167"/>
        <v>194</v>
      </c>
      <c r="BJ143" s="10" t="str">
        <f t="shared" si="168"/>
        <v/>
      </c>
      <c r="BK143" s="10" t="str">
        <f t="shared" si="169"/>
        <v/>
      </c>
      <c r="BL143" s="10" t="str">
        <f t="shared" si="170"/>
        <v/>
      </c>
      <c r="BM143" s="10" t="str">
        <f t="shared" si="171"/>
        <v/>
      </c>
      <c r="BN143" s="10" t="str">
        <f t="shared" si="172"/>
        <v/>
      </c>
      <c r="BO143" s="10" t="str">
        <f t="shared" si="173"/>
        <v/>
      </c>
      <c r="BP143" s="10" t="str">
        <f t="shared" si="174"/>
        <v/>
      </c>
      <c r="BQ143" s="10" t="str">
        <f t="shared" si="175"/>
        <v/>
      </c>
      <c r="BR143" s="10" t="str">
        <f t="shared" si="176"/>
        <v/>
      </c>
      <c r="BS143" s="10" t="str">
        <f t="shared" si="177"/>
        <v/>
      </c>
      <c r="BT143" s="10" t="str">
        <f t="shared" si="178"/>
        <v/>
      </c>
      <c r="BU143" s="10" t="str">
        <f t="shared" si="179"/>
        <v/>
      </c>
      <c r="BV143" s="10" t="str">
        <f t="shared" si="180"/>
        <v/>
      </c>
      <c r="BW143" s="10" t="str">
        <f t="shared" si="181"/>
        <v/>
      </c>
      <c r="BX143" s="10" t="str">
        <f t="shared" si="215"/>
        <v/>
      </c>
      <c r="BY143" s="10" t="str">
        <f t="shared" si="216"/>
        <v>-</v>
      </c>
      <c r="BZ143" s="10" t="str">
        <f t="shared" si="217"/>
        <v>-</v>
      </c>
      <c r="CA143" s="10" t="str">
        <f t="shared" si="218"/>
        <v>-</v>
      </c>
      <c r="CB143" s="31">
        <f t="shared" si="219"/>
        <v>14</v>
      </c>
      <c r="CD143">
        <f t="shared" si="211"/>
        <v>194</v>
      </c>
      <c r="EO143" s="10">
        <v>139</v>
      </c>
      <c r="EQ143" s="10">
        <f>IF(BF143&gt;=1,AG143,"")</f>
        <v>138</v>
      </c>
      <c r="ER143" s="10" t="str">
        <f t="shared" si="213"/>
        <v>(135)</v>
      </c>
    </row>
    <row r="144" spans="1:148" ht="15.75" x14ac:dyDescent="0.25">
      <c r="A144" s="7" t="str">
        <f t="shared" si="182"/>
        <v>140 (137)</v>
      </c>
      <c r="B144" s="8" t="s">
        <v>236</v>
      </c>
      <c r="C144" s="93" t="s">
        <v>172</v>
      </c>
      <c r="D144" s="20">
        <f t="shared" si="183"/>
        <v>193</v>
      </c>
      <c r="F144" s="14">
        <f t="shared" si="184"/>
        <v>2</v>
      </c>
      <c r="G144" s="19">
        <f t="shared" si="185"/>
        <v>48.25</v>
      </c>
      <c r="H144" s="98"/>
      <c r="I144" s="23"/>
      <c r="J144" s="23"/>
      <c r="K144" s="23"/>
      <c r="L144" s="23"/>
      <c r="M144" s="23"/>
      <c r="N144" s="29"/>
      <c r="O144" s="23">
        <v>52</v>
      </c>
      <c r="P144" s="23">
        <v>141</v>
      </c>
      <c r="Q144" s="23"/>
      <c r="R144" s="109"/>
      <c r="S144" s="23"/>
      <c r="T144" s="110"/>
      <c r="U144" s="23"/>
      <c r="V144" s="23"/>
      <c r="W144" s="23"/>
      <c r="X144" s="23"/>
      <c r="Y144" s="23"/>
      <c r="Z144" s="23"/>
      <c r="AA144" s="23"/>
      <c r="AB144" s="24">
        <f t="shared" si="186"/>
        <v>17</v>
      </c>
      <c r="AC144" s="68" t="str">
        <f t="shared" si="187"/>
        <v>-</v>
      </c>
      <c r="AD144" s="68" t="str">
        <f t="shared" si="188"/>
        <v>-</v>
      </c>
      <c r="AE144" s="68" t="str">
        <f t="shared" si="189"/>
        <v>-</v>
      </c>
      <c r="AF144" s="32">
        <v>137</v>
      </c>
      <c r="AG144" s="32">
        <f t="shared" si="214"/>
        <v>140</v>
      </c>
      <c r="AH144" s="32">
        <f t="shared" si="190"/>
        <v>140</v>
      </c>
      <c r="AI144" s="17">
        <v>140</v>
      </c>
      <c r="AL144" s="10">
        <f t="shared" si="191"/>
        <v>0</v>
      </c>
      <c r="AM144" s="10">
        <f t="shared" si="192"/>
        <v>1</v>
      </c>
      <c r="AN144" s="10">
        <f t="shared" si="193"/>
        <v>1</v>
      </c>
      <c r="AO144" s="10">
        <f t="shared" si="194"/>
        <v>1</v>
      </c>
      <c r="AP144" s="10">
        <f t="shared" si="195"/>
        <v>1</v>
      </c>
      <c r="AQ144" s="10">
        <f t="shared" si="196"/>
        <v>1</v>
      </c>
      <c r="AR144" s="10">
        <f t="shared" si="197"/>
        <v>2</v>
      </c>
      <c r="AS144" s="10">
        <f t="shared" si="198"/>
        <v>3</v>
      </c>
      <c r="AT144" s="10">
        <f t="shared" si="199"/>
        <v>2</v>
      </c>
      <c r="AU144" s="10">
        <f t="shared" si="200"/>
        <v>1</v>
      </c>
      <c r="AV144" s="10">
        <f t="shared" si="201"/>
        <v>1</v>
      </c>
      <c r="AW144" s="10">
        <f t="shared" si="202"/>
        <v>1</v>
      </c>
      <c r="AX144" s="10">
        <f t="shared" si="203"/>
        <v>1</v>
      </c>
      <c r="AY144" s="10">
        <f t="shared" si="204"/>
        <v>1</v>
      </c>
      <c r="AZ144" s="10">
        <f t="shared" si="205"/>
        <v>0</v>
      </c>
      <c r="BA144" s="10">
        <f t="shared" si="206"/>
        <v>1</v>
      </c>
      <c r="BB144" s="10">
        <f t="shared" si="207"/>
        <v>1</v>
      </c>
      <c r="BC144" s="10">
        <f t="shared" si="208"/>
        <v>1</v>
      </c>
      <c r="BD144" s="10">
        <f t="shared" si="209"/>
        <v>1</v>
      </c>
      <c r="BF144" s="10">
        <f t="shared" si="210"/>
        <v>2</v>
      </c>
      <c r="BI144" s="10">
        <f t="shared" si="167"/>
        <v>141</v>
      </c>
      <c r="BJ144" s="10">
        <f t="shared" si="168"/>
        <v>52</v>
      </c>
      <c r="BK144" s="10" t="str">
        <f t="shared" si="169"/>
        <v/>
      </c>
      <c r="BL144" s="10" t="str">
        <f t="shared" si="170"/>
        <v/>
      </c>
      <c r="BM144" s="10" t="str">
        <f t="shared" si="171"/>
        <v/>
      </c>
      <c r="BN144" s="10" t="str">
        <f t="shared" si="172"/>
        <v/>
      </c>
      <c r="BO144" s="10" t="str">
        <f t="shared" si="173"/>
        <v/>
      </c>
      <c r="BP144" s="10" t="str">
        <f t="shared" si="174"/>
        <v/>
      </c>
      <c r="BQ144" s="10" t="str">
        <f t="shared" si="175"/>
        <v/>
      </c>
      <c r="BR144" s="10" t="str">
        <f t="shared" si="176"/>
        <v/>
      </c>
      <c r="BS144" s="10" t="str">
        <f t="shared" si="177"/>
        <v/>
      </c>
      <c r="BT144" s="10" t="str">
        <f t="shared" si="178"/>
        <v/>
      </c>
      <c r="BU144" s="10" t="str">
        <f t="shared" si="179"/>
        <v/>
      </c>
      <c r="BV144" s="10" t="str">
        <f t="shared" si="180"/>
        <v/>
      </c>
      <c r="BW144" s="10" t="str">
        <f t="shared" si="181"/>
        <v/>
      </c>
      <c r="BX144" s="10" t="str">
        <f t="shared" si="215"/>
        <v/>
      </c>
      <c r="BY144" s="10" t="str">
        <f t="shared" si="216"/>
        <v>-</v>
      </c>
      <c r="BZ144" s="10" t="str">
        <f t="shared" si="217"/>
        <v>-</v>
      </c>
      <c r="CA144" s="10" t="str">
        <f t="shared" si="218"/>
        <v>-</v>
      </c>
      <c r="CB144" s="31">
        <f t="shared" si="219"/>
        <v>13</v>
      </c>
      <c r="CD144">
        <f t="shared" si="211"/>
        <v>193</v>
      </c>
      <c r="EO144" s="10">
        <v>140</v>
      </c>
      <c r="EQ144" s="10">
        <f>IF(BF144&gt;1,AG144,"")</f>
        <v>140</v>
      </c>
      <c r="ER144" s="10" t="str">
        <f t="shared" si="213"/>
        <v>(137)</v>
      </c>
    </row>
    <row r="145" spans="1:148" ht="15.75" x14ac:dyDescent="0.25">
      <c r="A145" s="7" t="str">
        <f t="shared" si="182"/>
        <v>141 (138)</v>
      </c>
      <c r="B145" s="8" t="s">
        <v>274</v>
      </c>
      <c r="C145" s="9" t="s">
        <v>143</v>
      </c>
      <c r="D145" s="20">
        <f t="shared" si="183"/>
        <v>177</v>
      </c>
      <c r="E145" s="18"/>
      <c r="F145" s="14">
        <f t="shared" si="184"/>
        <v>1</v>
      </c>
      <c r="G145" s="19">
        <f t="shared" si="185"/>
        <v>88.5</v>
      </c>
      <c r="H145" s="18"/>
      <c r="I145" s="61"/>
      <c r="J145" s="61"/>
      <c r="K145" s="61"/>
      <c r="L145" s="61"/>
      <c r="M145" s="61"/>
      <c r="N145" s="61"/>
      <c r="O145" s="61"/>
      <c r="P145" s="61"/>
      <c r="Q145" s="61"/>
      <c r="R145" s="97"/>
      <c r="S145" s="61"/>
      <c r="T145" s="94"/>
      <c r="U145" s="61">
        <v>177</v>
      </c>
      <c r="V145" s="61"/>
      <c r="W145" s="61"/>
      <c r="X145" s="61"/>
      <c r="Y145" s="61"/>
      <c r="Z145" s="61"/>
      <c r="AA145" s="61"/>
      <c r="AB145" s="105">
        <f t="shared" si="186"/>
        <v>17</v>
      </c>
      <c r="AC145" s="68" t="str">
        <f t="shared" si="187"/>
        <v>-</v>
      </c>
      <c r="AD145" s="68" t="str">
        <f t="shared" si="188"/>
        <v>-</v>
      </c>
      <c r="AE145" s="68" t="str">
        <f t="shared" si="189"/>
        <v>-</v>
      </c>
      <c r="AF145" s="32">
        <v>138</v>
      </c>
      <c r="AG145" s="32">
        <f t="shared" si="214"/>
        <v>141</v>
      </c>
      <c r="AH145" s="32" t="str">
        <f t="shared" si="190"/>
        <v>-</v>
      </c>
      <c r="AI145" s="17">
        <v>141</v>
      </c>
      <c r="AL145" s="10">
        <f t="shared" si="191"/>
        <v>0</v>
      </c>
      <c r="AM145" s="10">
        <f t="shared" si="192"/>
        <v>1</v>
      </c>
      <c r="AN145" s="10">
        <f t="shared" si="193"/>
        <v>1</v>
      </c>
      <c r="AO145" s="10">
        <f t="shared" si="194"/>
        <v>1</v>
      </c>
      <c r="AP145" s="10">
        <f t="shared" si="195"/>
        <v>1</v>
      </c>
      <c r="AQ145" s="10">
        <f t="shared" si="196"/>
        <v>1</v>
      </c>
      <c r="AR145" s="10">
        <f t="shared" si="197"/>
        <v>1</v>
      </c>
      <c r="AS145" s="10">
        <f t="shared" si="198"/>
        <v>1</v>
      </c>
      <c r="AT145" s="10">
        <f t="shared" si="199"/>
        <v>1</v>
      </c>
      <c r="AU145" s="10">
        <f t="shared" si="200"/>
        <v>1</v>
      </c>
      <c r="AV145" s="10">
        <f t="shared" si="201"/>
        <v>1</v>
      </c>
      <c r="AW145" s="10">
        <f t="shared" si="202"/>
        <v>1</v>
      </c>
      <c r="AX145" s="10">
        <f t="shared" si="203"/>
        <v>2</v>
      </c>
      <c r="AY145" s="10">
        <f t="shared" si="204"/>
        <v>2</v>
      </c>
      <c r="AZ145" s="10">
        <f t="shared" si="205"/>
        <v>0</v>
      </c>
      <c r="BA145" s="10">
        <f t="shared" si="206"/>
        <v>1</v>
      </c>
      <c r="BB145" s="10">
        <f t="shared" si="207"/>
        <v>1</v>
      </c>
      <c r="BC145" s="10">
        <f t="shared" si="208"/>
        <v>1</v>
      </c>
      <c r="BD145" s="10">
        <f t="shared" si="209"/>
        <v>1</v>
      </c>
      <c r="BF145" s="10">
        <f t="shared" si="210"/>
        <v>2</v>
      </c>
      <c r="BI145" s="10">
        <f t="shared" si="167"/>
        <v>177</v>
      </c>
      <c r="BJ145" s="10" t="str">
        <f t="shared" si="168"/>
        <v/>
      </c>
      <c r="BK145" s="10" t="str">
        <f t="shared" si="169"/>
        <v/>
      </c>
      <c r="BL145" s="10" t="str">
        <f t="shared" si="170"/>
        <v/>
      </c>
      <c r="BM145" s="10" t="str">
        <f t="shared" si="171"/>
        <v/>
      </c>
      <c r="BN145" s="10" t="str">
        <f t="shared" si="172"/>
        <v/>
      </c>
      <c r="BO145" s="10" t="str">
        <f t="shared" si="173"/>
        <v/>
      </c>
      <c r="BP145" s="10" t="str">
        <f t="shared" si="174"/>
        <v/>
      </c>
      <c r="BQ145" s="10" t="str">
        <f t="shared" si="175"/>
        <v/>
      </c>
      <c r="BR145" s="10" t="str">
        <f t="shared" si="176"/>
        <v/>
      </c>
      <c r="BS145" s="10" t="str">
        <f t="shared" si="177"/>
        <v/>
      </c>
      <c r="BT145" s="10" t="str">
        <f t="shared" si="178"/>
        <v/>
      </c>
      <c r="BU145" s="10" t="str">
        <f t="shared" si="179"/>
        <v/>
      </c>
      <c r="BV145" s="10" t="str">
        <f t="shared" si="180"/>
        <v/>
      </c>
      <c r="BW145" s="10" t="str">
        <f t="shared" si="181"/>
        <v/>
      </c>
      <c r="BX145" s="10" t="str">
        <f t="shared" si="215"/>
        <v/>
      </c>
      <c r="BY145" s="10" t="str">
        <f t="shared" si="216"/>
        <v>-</v>
      </c>
      <c r="BZ145" s="10" t="str">
        <f t="shared" si="217"/>
        <v>-</v>
      </c>
      <c r="CA145" s="10" t="str">
        <f t="shared" si="218"/>
        <v>-</v>
      </c>
      <c r="CB145" s="31">
        <f t="shared" si="219"/>
        <v>14</v>
      </c>
      <c r="CD145">
        <f t="shared" si="211"/>
        <v>177</v>
      </c>
      <c r="EO145" s="10">
        <v>141</v>
      </c>
      <c r="EQ145" s="10">
        <f>IF(BF145&gt;=1,AG145,"")</f>
        <v>141</v>
      </c>
      <c r="ER145" s="10" t="str">
        <f t="shared" si="213"/>
        <v>(138)</v>
      </c>
    </row>
    <row r="146" spans="1:148" ht="15.75" x14ac:dyDescent="0.25">
      <c r="A146" s="7" t="str">
        <f t="shared" si="182"/>
        <v>142 (139)</v>
      </c>
      <c r="B146" s="8" t="s">
        <v>69</v>
      </c>
      <c r="C146" s="9" t="s">
        <v>65</v>
      </c>
      <c r="D146" s="20">
        <f t="shared" si="183"/>
        <v>169</v>
      </c>
      <c r="E146" s="18"/>
      <c r="F146" s="14">
        <f t="shared" si="184"/>
        <v>1</v>
      </c>
      <c r="G146" s="19">
        <f t="shared" si="185"/>
        <v>84.5</v>
      </c>
      <c r="H146" s="18"/>
      <c r="I146" s="14"/>
      <c r="J146" s="14"/>
      <c r="K146" s="14"/>
      <c r="L146" s="14"/>
      <c r="M146" s="14"/>
      <c r="N146" s="14"/>
      <c r="O146" s="14"/>
      <c r="P146" s="14"/>
      <c r="Q146" s="14"/>
      <c r="R146" s="50"/>
      <c r="S146" s="29"/>
      <c r="T146" s="51">
        <v>169</v>
      </c>
      <c r="U146" s="14"/>
      <c r="V146" s="64"/>
      <c r="W146" s="64"/>
      <c r="X146" s="14"/>
      <c r="Y146" s="14"/>
      <c r="Z146" s="14"/>
      <c r="AA146" s="14"/>
      <c r="AB146" s="24">
        <f t="shared" si="186"/>
        <v>17</v>
      </c>
      <c r="AC146" s="68" t="str">
        <f t="shared" si="187"/>
        <v>-</v>
      </c>
      <c r="AD146" s="68" t="str">
        <f t="shared" si="188"/>
        <v>-</v>
      </c>
      <c r="AE146" s="68" t="str">
        <f t="shared" si="189"/>
        <v>-</v>
      </c>
      <c r="AF146" s="32">
        <v>139</v>
      </c>
      <c r="AG146" s="32">
        <f t="shared" si="214"/>
        <v>142</v>
      </c>
      <c r="AH146" s="32" t="str">
        <f t="shared" si="190"/>
        <v>-</v>
      </c>
      <c r="AI146" s="17">
        <v>142</v>
      </c>
      <c r="AL146" s="10">
        <f t="shared" si="191"/>
        <v>0</v>
      </c>
      <c r="AM146" s="10">
        <f t="shared" si="192"/>
        <v>1</v>
      </c>
      <c r="AN146" s="10">
        <f t="shared" si="193"/>
        <v>1</v>
      </c>
      <c r="AO146" s="10">
        <f t="shared" si="194"/>
        <v>1</v>
      </c>
      <c r="AP146" s="10">
        <f t="shared" si="195"/>
        <v>1</v>
      </c>
      <c r="AQ146" s="10">
        <f t="shared" si="196"/>
        <v>1</v>
      </c>
      <c r="AR146" s="10">
        <f t="shared" si="197"/>
        <v>1</v>
      </c>
      <c r="AS146" s="10">
        <f t="shared" si="198"/>
        <v>1</v>
      </c>
      <c r="AT146" s="10">
        <f t="shared" si="199"/>
        <v>1</v>
      </c>
      <c r="AU146" s="10">
        <f t="shared" si="200"/>
        <v>1</v>
      </c>
      <c r="AV146" s="10">
        <f t="shared" si="201"/>
        <v>1</v>
      </c>
      <c r="AW146" s="10">
        <f t="shared" si="202"/>
        <v>2</v>
      </c>
      <c r="AX146" s="10">
        <f t="shared" si="203"/>
        <v>2</v>
      </c>
      <c r="AY146" s="10">
        <f t="shared" si="204"/>
        <v>1</v>
      </c>
      <c r="AZ146" s="10">
        <f t="shared" si="205"/>
        <v>0</v>
      </c>
      <c r="BA146" s="10">
        <f t="shared" si="206"/>
        <v>1</v>
      </c>
      <c r="BB146" s="10">
        <f t="shared" si="207"/>
        <v>1</v>
      </c>
      <c r="BC146" s="10">
        <f t="shared" si="208"/>
        <v>1</v>
      </c>
      <c r="BD146" s="10">
        <f t="shared" si="209"/>
        <v>1</v>
      </c>
      <c r="BF146" s="10">
        <f t="shared" si="210"/>
        <v>2</v>
      </c>
      <c r="BI146" s="10">
        <f t="shared" si="167"/>
        <v>169</v>
      </c>
      <c r="BJ146" s="10" t="str">
        <f t="shared" si="168"/>
        <v/>
      </c>
      <c r="BK146" s="10" t="str">
        <f t="shared" si="169"/>
        <v/>
      </c>
      <c r="BL146" s="10" t="str">
        <f t="shared" si="170"/>
        <v/>
      </c>
      <c r="BM146" s="10" t="str">
        <f t="shared" si="171"/>
        <v/>
      </c>
      <c r="BN146" s="10" t="str">
        <f t="shared" si="172"/>
        <v/>
      </c>
      <c r="BO146" s="10" t="str">
        <f t="shared" si="173"/>
        <v/>
      </c>
      <c r="BP146" s="10" t="str">
        <f t="shared" si="174"/>
        <v/>
      </c>
      <c r="BQ146" s="10" t="str">
        <f t="shared" si="175"/>
        <v/>
      </c>
      <c r="BR146" s="10" t="str">
        <f t="shared" si="176"/>
        <v/>
      </c>
      <c r="BS146" s="10" t="str">
        <f t="shared" si="177"/>
        <v/>
      </c>
      <c r="BT146" s="10" t="str">
        <f t="shared" si="178"/>
        <v/>
      </c>
      <c r="BU146" s="10" t="str">
        <f t="shared" si="179"/>
        <v/>
      </c>
      <c r="BV146" s="10" t="str">
        <f t="shared" si="180"/>
        <v/>
      </c>
      <c r="BW146" s="10" t="str">
        <f t="shared" si="181"/>
        <v/>
      </c>
      <c r="BX146" s="10" t="str">
        <f t="shared" si="215"/>
        <v/>
      </c>
      <c r="BY146" s="10" t="str">
        <f t="shared" si="216"/>
        <v>-</v>
      </c>
      <c r="BZ146" s="10" t="str">
        <f t="shared" si="217"/>
        <v>-</v>
      </c>
      <c r="CA146" s="10" t="str">
        <f t="shared" si="218"/>
        <v>-</v>
      </c>
      <c r="CB146" s="31">
        <f t="shared" si="219"/>
        <v>14</v>
      </c>
      <c r="CD146">
        <f t="shared" si="211"/>
        <v>169</v>
      </c>
      <c r="EO146" s="10">
        <v>142</v>
      </c>
      <c r="EQ146" s="10">
        <f>IF(BF146&gt;=1,AG146,"")</f>
        <v>142</v>
      </c>
      <c r="ER146" s="10" t="str">
        <f t="shared" si="213"/>
        <v>(139)</v>
      </c>
    </row>
    <row r="147" spans="1:148" ht="15.75" x14ac:dyDescent="0.25">
      <c r="A147" s="7" t="str">
        <f t="shared" si="182"/>
        <v>143 (140)</v>
      </c>
      <c r="B147" s="8" t="s">
        <v>238</v>
      </c>
      <c r="C147" s="9" t="s">
        <v>172</v>
      </c>
      <c r="D147" s="20">
        <f t="shared" si="183"/>
        <v>167</v>
      </c>
      <c r="E147" s="18"/>
      <c r="F147" s="14">
        <f t="shared" si="184"/>
        <v>1</v>
      </c>
      <c r="G147" s="19">
        <f t="shared" si="185"/>
        <v>83.5</v>
      </c>
      <c r="H147" s="18"/>
      <c r="I147" s="61"/>
      <c r="J147" s="61"/>
      <c r="K147" s="61"/>
      <c r="L147" s="61"/>
      <c r="M147" s="61"/>
      <c r="N147" s="61"/>
      <c r="O147" s="61"/>
      <c r="P147" s="61">
        <v>167</v>
      </c>
      <c r="Q147" s="61"/>
      <c r="R147" s="97"/>
      <c r="S147" s="61"/>
      <c r="T147" s="94"/>
      <c r="U147" s="61"/>
      <c r="V147" s="61"/>
      <c r="W147" s="61"/>
      <c r="X147" s="61"/>
      <c r="Y147" s="61"/>
      <c r="Z147" s="61"/>
      <c r="AA147" s="61"/>
      <c r="AB147" s="105">
        <f t="shared" si="186"/>
        <v>17</v>
      </c>
      <c r="AC147" s="68" t="str">
        <f t="shared" si="187"/>
        <v>-</v>
      </c>
      <c r="AD147" s="68" t="str">
        <f t="shared" si="188"/>
        <v>-</v>
      </c>
      <c r="AE147" s="68" t="str">
        <f t="shared" si="189"/>
        <v>-</v>
      </c>
      <c r="AF147" s="32">
        <v>140</v>
      </c>
      <c r="AG147" s="32">
        <f t="shared" si="214"/>
        <v>143</v>
      </c>
      <c r="AH147" s="32" t="str">
        <f t="shared" si="190"/>
        <v>-</v>
      </c>
      <c r="AI147" s="17">
        <v>143</v>
      </c>
      <c r="AL147" s="10">
        <f t="shared" si="191"/>
        <v>0</v>
      </c>
      <c r="AM147" s="10">
        <f t="shared" si="192"/>
        <v>1</v>
      </c>
      <c r="AN147" s="10">
        <f t="shared" si="193"/>
        <v>1</v>
      </c>
      <c r="AO147" s="10">
        <f t="shared" si="194"/>
        <v>1</v>
      </c>
      <c r="AP147" s="10">
        <f t="shared" si="195"/>
        <v>1</v>
      </c>
      <c r="AQ147" s="10">
        <f t="shared" si="196"/>
        <v>1</v>
      </c>
      <c r="AR147" s="10">
        <f t="shared" si="197"/>
        <v>1</v>
      </c>
      <c r="AS147" s="10">
        <f t="shared" si="198"/>
        <v>2</v>
      </c>
      <c r="AT147" s="10">
        <f t="shared" si="199"/>
        <v>2</v>
      </c>
      <c r="AU147" s="10">
        <f t="shared" si="200"/>
        <v>1</v>
      </c>
      <c r="AV147" s="10">
        <f t="shared" si="201"/>
        <v>1</v>
      </c>
      <c r="AW147" s="10">
        <f t="shared" si="202"/>
        <v>1</v>
      </c>
      <c r="AX147" s="10">
        <f t="shared" si="203"/>
        <v>1</v>
      </c>
      <c r="AY147" s="10">
        <f t="shared" si="204"/>
        <v>1</v>
      </c>
      <c r="AZ147" s="10">
        <f t="shared" si="205"/>
        <v>0</v>
      </c>
      <c r="BA147" s="10">
        <f t="shared" si="206"/>
        <v>1</v>
      </c>
      <c r="BB147" s="10">
        <f t="shared" si="207"/>
        <v>1</v>
      </c>
      <c r="BC147" s="10">
        <f t="shared" si="208"/>
        <v>1</v>
      </c>
      <c r="BD147" s="10">
        <f t="shared" si="209"/>
        <v>1</v>
      </c>
      <c r="BF147" s="10">
        <f t="shared" si="210"/>
        <v>2</v>
      </c>
      <c r="BI147" s="10">
        <f t="shared" si="167"/>
        <v>167</v>
      </c>
      <c r="BJ147" s="10" t="str">
        <f t="shared" si="168"/>
        <v/>
      </c>
      <c r="BK147" s="10" t="str">
        <f t="shared" si="169"/>
        <v/>
      </c>
      <c r="BL147" s="10" t="str">
        <f t="shared" si="170"/>
        <v/>
      </c>
      <c r="BM147" s="10" t="str">
        <f t="shared" si="171"/>
        <v/>
      </c>
      <c r="BN147" s="10" t="str">
        <f t="shared" si="172"/>
        <v/>
      </c>
      <c r="BO147" s="10" t="str">
        <f t="shared" si="173"/>
        <v/>
      </c>
      <c r="BP147" s="10" t="str">
        <f t="shared" si="174"/>
        <v/>
      </c>
      <c r="BQ147" s="10" t="str">
        <f t="shared" si="175"/>
        <v/>
      </c>
      <c r="BR147" s="10" t="str">
        <f t="shared" si="176"/>
        <v/>
      </c>
      <c r="BS147" s="10" t="str">
        <f t="shared" si="177"/>
        <v/>
      </c>
      <c r="BT147" s="10" t="str">
        <f t="shared" si="178"/>
        <v/>
      </c>
      <c r="BU147" s="10" t="str">
        <f t="shared" si="179"/>
        <v/>
      </c>
      <c r="BV147" s="10" t="str">
        <f t="shared" si="180"/>
        <v/>
      </c>
      <c r="BW147" s="10" t="str">
        <f t="shared" si="181"/>
        <v/>
      </c>
      <c r="BX147" s="10" t="str">
        <f t="shared" si="215"/>
        <v/>
      </c>
      <c r="BY147" s="10" t="str">
        <f t="shared" si="216"/>
        <v>-</v>
      </c>
      <c r="BZ147" s="10" t="str">
        <f t="shared" si="217"/>
        <v>-</v>
      </c>
      <c r="CA147" s="10" t="str">
        <f t="shared" si="218"/>
        <v>-</v>
      </c>
      <c r="CB147" s="31">
        <f t="shared" si="219"/>
        <v>14</v>
      </c>
      <c r="CD147">
        <f t="shared" si="211"/>
        <v>167</v>
      </c>
      <c r="EO147" s="10">
        <v>143</v>
      </c>
      <c r="EQ147" s="10">
        <f>IF(BF147&gt;=1,AG147,"")</f>
        <v>143</v>
      </c>
      <c r="ER147" s="10" t="str">
        <f t="shared" si="213"/>
        <v>(140)</v>
      </c>
    </row>
    <row r="148" spans="1:148" ht="15.75" x14ac:dyDescent="0.25">
      <c r="A148" s="7" t="str">
        <f t="shared" si="182"/>
        <v>144 (141)</v>
      </c>
      <c r="B148" s="39" t="s">
        <v>217</v>
      </c>
      <c r="C148" s="9" t="s">
        <v>88</v>
      </c>
      <c r="D148" s="20">
        <f t="shared" si="183"/>
        <v>166</v>
      </c>
      <c r="E148" s="18"/>
      <c r="F148" s="14">
        <f t="shared" si="184"/>
        <v>1</v>
      </c>
      <c r="G148" s="19">
        <f t="shared" si="185"/>
        <v>83</v>
      </c>
      <c r="H148" s="18"/>
      <c r="I148" s="14"/>
      <c r="J148" s="14"/>
      <c r="K148" s="14"/>
      <c r="L148" s="14"/>
      <c r="M148" s="14"/>
      <c r="N148" s="14"/>
      <c r="O148" s="14"/>
      <c r="P148" s="14"/>
      <c r="Q148" s="14">
        <v>166</v>
      </c>
      <c r="R148" s="50"/>
      <c r="S148" s="29"/>
      <c r="T148" s="51"/>
      <c r="U148" s="14"/>
      <c r="V148" s="64"/>
      <c r="W148" s="64"/>
      <c r="X148" s="14"/>
      <c r="Y148" s="14"/>
      <c r="Z148" s="14"/>
      <c r="AA148" s="14"/>
      <c r="AB148" s="24">
        <f t="shared" si="186"/>
        <v>17</v>
      </c>
      <c r="AC148" s="68" t="str">
        <f t="shared" si="187"/>
        <v>-</v>
      </c>
      <c r="AD148" s="68" t="str">
        <f t="shared" si="188"/>
        <v>-</v>
      </c>
      <c r="AE148" s="68" t="str">
        <f t="shared" si="189"/>
        <v>-</v>
      </c>
      <c r="AF148" s="32">
        <v>141</v>
      </c>
      <c r="AG148" s="32">
        <f t="shared" si="214"/>
        <v>144</v>
      </c>
      <c r="AH148" s="32" t="str">
        <f t="shared" si="190"/>
        <v>-</v>
      </c>
      <c r="AI148" s="17">
        <v>144</v>
      </c>
      <c r="AL148" s="10">
        <f t="shared" si="191"/>
        <v>0</v>
      </c>
      <c r="AM148" s="10">
        <f t="shared" si="192"/>
        <v>1</v>
      </c>
      <c r="AN148" s="10">
        <f t="shared" si="193"/>
        <v>1</v>
      </c>
      <c r="AO148" s="10">
        <f t="shared" si="194"/>
        <v>1</v>
      </c>
      <c r="AP148" s="10">
        <f t="shared" si="195"/>
        <v>1</v>
      </c>
      <c r="AQ148" s="10">
        <f t="shared" si="196"/>
        <v>1</v>
      </c>
      <c r="AR148" s="10">
        <f t="shared" si="197"/>
        <v>1</v>
      </c>
      <c r="AS148" s="10">
        <f t="shared" si="198"/>
        <v>1</v>
      </c>
      <c r="AT148" s="10">
        <f t="shared" si="199"/>
        <v>2</v>
      </c>
      <c r="AU148" s="10">
        <f t="shared" si="200"/>
        <v>2</v>
      </c>
      <c r="AV148" s="10">
        <f t="shared" si="201"/>
        <v>1</v>
      </c>
      <c r="AW148" s="10">
        <f t="shared" si="202"/>
        <v>1</v>
      </c>
      <c r="AX148" s="10">
        <f t="shared" si="203"/>
        <v>1</v>
      </c>
      <c r="AY148" s="10">
        <f t="shared" si="204"/>
        <v>1</v>
      </c>
      <c r="AZ148" s="10">
        <f t="shared" si="205"/>
        <v>0</v>
      </c>
      <c r="BA148" s="10">
        <f t="shared" si="206"/>
        <v>1</v>
      </c>
      <c r="BB148" s="10">
        <f t="shared" si="207"/>
        <v>1</v>
      </c>
      <c r="BC148" s="10">
        <f t="shared" si="208"/>
        <v>1</v>
      </c>
      <c r="BD148" s="10">
        <f t="shared" si="209"/>
        <v>1</v>
      </c>
      <c r="BF148" s="10">
        <f t="shared" si="210"/>
        <v>2</v>
      </c>
      <c r="BI148" s="10">
        <f t="shared" si="167"/>
        <v>166</v>
      </c>
      <c r="BJ148" s="10" t="str">
        <f t="shared" si="168"/>
        <v/>
      </c>
      <c r="BK148" s="10" t="str">
        <f t="shared" si="169"/>
        <v/>
      </c>
      <c r="BL148" s="10" t="str">
        <f t="shared" si="170"/>
        <v/>
      </c>
      <c r="BM148" s="10" t="str">
        <f t="shared" si="171"/>
        <v/>
      </c>
      <c r="BN148" s="10" t="str">
        <f t="shared" si="172"/>
        <v/>
      </c>
      <c r="BO148" s="10" t="str">
        <f t="shared" si="173"/>
        <v/>
      </c>
      <c r="BP148" s="10" t="str">
        <f t="shared" si="174"/>
        <v/>
      </c>
      <c r="BQ148" s="10" t="str">
        <f t="shared" si="175"/>
        <v/>
      </c>
      <c r="BR148" s="10" t="str">
        <f t="shared" si="176"/>
        <v/>
      </c>
      <c r="BS148" s="10" t="str">
        <f t="shared" si="177"/>
        <v/>
      </c>
      <c r="BT148" s="10" t="str">
        <f t="shared" si="178"/>
        <v/>
      </c>
      <c r="BU148" s="10" t="str">
        <f t="shared" si="179"/>
        <v/>
      </c>
      <c r="BV148" s="10" t="str">
        <f t="shared" si="180"/>
        <v/>
      </c>
      <c r="BW148" s="10" t="str">
        <f t="shared" si="181"/>
        <v/>
      </c>
      <c r="BX148" s="10" t="str">
        <f t="shared" si="215"/>
        <v/>
      </c>
      <c r="BY148" s="10" t="str">
        <f t="shared" si="216"/>
        <v>-</v>
      </c>
      <c r="BZ148" s="10" t="str">
        <f t="shared" si="217"/>
        <v>-</v>
      </c>
      <c r="CA148" s="10" t="str">
        <f t="shared" si="218"/>
        <v>-</v>
      </c>
      <c r="CB148" s="31">
        <f t="shared" si="219"/>
        <v>14</v>
      </c>
      <c r="CD148">
        <f t="shared" si="211"/>
        <v>166</v>
      </c>
      <c r="EO148" s="10">
        <v>144</v>
      </c>
      <c r="EQ148" s="10">
        <f>IF(BF148&gt;=1,AG148,"")</f>
        <v>144</v>
      </c>
      <c r="ER148" s="10" t="str">
        <f t="shared" si="213"/>
        <v>(141)</v>
      </c>
    </row>
    <row r="149" spans="1:148" ht="15.75" x14ac:dyDescent="0.25">
      <c r="A149" s="7" t="str">
        <f t="shared" si="182"/>
        <v>145 (143)</v>
      </c>
      <c r="B149" s="8" t="s">
        <v>251</v>
      </c>
      <c r="C149" s="9" t="s">
        <v>272</v>
      </c>
      <c r="D149" s="20">
        <f t="shared" si="183"/>
        <v>157</v>
      </c>
      <c r="E149" s="18"/>
      <c r="F149" s="14">
        <f t="shared" si="184"/>
        <v>2</v>
      </c>
      <c r="G149" s="19">
        <f t="shared" si="185"/>
        <v>39.25</v>
      </c>
      <c r="H149" s="18"/>
      <c r="I149" s="61"/>
      <c r="J149" s="61"/>
      <c r="K149" s="61"/>
      <c r="L149" s="61"/>
      <c r="M149" s="61"/>
      <c r="N149" s="61">
        <v>88</v>
      </c>
      <c r="O149" s="61"/>
      <c r="P149" s="61"/>
      <c r="Q149" s="61">
        <v>69</v>
      </c>
      <c r="R149" s="97"/>
      <c r="S149" s="61"/>
      <c r="T149" s="94"/>
      <c r="U149" s="61"/>
      <c r="V149" s="61"/>
      <c r="W149" s="61"/>
      <c r="X149" s="61"/>
      <c r="Y149" s="61"/>
      <c r="Z149" s="61"/>
      <c r="AA149" s="61"/>
      <c r="AB149" s="105">
        <f t="shared" si="186"/>
        <v>17</v>
      </c>
      <c r="AC149" s="68" t="str">
        <f t="shared" si="187"/>
        <v>-</v>
      </c>
      <c r="AD149" s="68" t="str">
        <f t="shared" si="188"/>
        <v>-</v>
      </c>
      <c r="AE149" s="68" t="str">
        <f t="shared" si="189"/>
        <v>-</v>
      </c>
      <c r="AF149" s="32">
        <v>143</v>
      </c>
      <c r="AG149" s="32">
        <f t="shared" si="214"/>
        <v>145</v>
      </c>
      <c r="AH149" s="32">
        <f t="shared" si="190"/>
        <v>145</v>
      </c>
      <c r="AI149" s="17">
        <v>145</v>
      </c>
      <c r="AL149" s="10">
        <f t="shared" si="191"/>
        <v>0</v>
      </c>
      <c r="AM149" s="10">
        <f t="shared" si="192"/>
        <v>1</v>
      </c>
      <c r="AN149" s="10">
        <f t="shared" si="193"/>
        <v>1</v>
      </c>
      <c r="AO149" s="10">
        <f t="shared" si="194"/>
        <v>1</v>
      </c>
      <c r="AP149" s="10">
        <f t="shared" si="195"/>
        <v>1</v>
      </c>
      <c r="AQ149" s="10">
        <f t="shared" si="196"/>
        <v>2</v>
      </c>
      <c r="AR149" s="10">
        <f t="shared" si="197"/>
        <v>2</v>
      </c>
      <c r="AS149" s="10">
        <f t="shared" si="198"/>
        <v>1</v>
      </c>
      <c r="AT149" s="10">
        <f t="shared" si="199"/>
        <v>2</v>
      </c>
      <c r="AU149" s="10">
        <f t="shared" si="200"/>
        <v>2</v>
      </c>
      <c r="AV149" s="10">
        <f t="shared" si="201"/>
        <v>1</v>
      </c>
      <c r="AW149" s="10">
        <f t="shared" si="202"/>
        <v>1</v>
      </c>
      <c r="AX149" s="10">
        <f t="shared" si="203"/>
        <v>1</v>
      </c>
      <c r="AY149" s="10">
        <f t="shared" si="204"/>
        <v>1</v>
      </c>
      <c r="AZ149" s="10">
        <f t="shared" si="205"/>
        <v>0</v>
      </c>
      <c r="BA149" s="10">
        <f t="shared" si="206"/>
        <v>1</v>
      </c>
      <c r="BB149" s="10">
        <f t="shared" si="207"/>
        <v>1</v>
      </c>
      <c r="BC149" s="10">
        <f t="shared" si="208"/>
        <v>1</v>
      </c>
      <c r="BD149" s="10">
        <f t="shared" si="209"/>
        <v>1</v>
      </c>
      <c r="BF149" s="10">
        <f t="shared" si="210"/>
        <v>2</v>
      </c>
      <c r="BI149" s="10">
        <f t="shared" si="167"/>
        <v>88</v>
      </c>
      <c r="BJ149" s="10">
        <f t="shared" si="168"/>
        <v>69</v>
      </c>
      <c r="BK149" s="10" t="str">
        <f t="shared" si="169"/>
        <v/>
      </c>
      <c r="BL149" s="10" t="str">
        <f t="shared" si="170"/>
        <v/>
      </c>
      <c r="BM149" s="10" t="str">
        <f t="shared" si="171"/>
        <v/>
      </c>
      <c r="BN149" s="10" t="str">
        <f t="shared" si="172"/>
        <v/>
      </c>
      <c r="BO149" s="10" t="str">
        <f t="shared" si="173"/>
        <v/>
      </c>
      <c r="BP149" s="10" t="str">
        <f t="shared" si="174"/>
        <v/>
      </c>
      <c r="BQ149" s="10" t="str">
        <f t="shared" si="175"/>
        <v/>
      </c>
      <c r="BR149" s="10" t="str">
        <f t="shared" si="176"/>
        <v/>
      </c>
      <c r="BS149" s="10" t="str">
        <f t="shared" si="177"/>
        <v/>
      </c>
      <c r="BT149" s="10" t="str">
        <f t="shared" si="178"/>
        <v/>
      </c>
      <c r="BU149" s="10" t="str">
        <f t="shared" si="179"/>
        <v/>
      </c>
      <c r="BV149" s="10" t="str">
        <f t="shared" si="180"/>
        <v/>
      </c>
      <c r="BW149" s="10" t="str">
        <f t="shared" si="181"/>
        <v/>
      </c>
      <c r="BX149" s="10" t="str">
        <f t="shared" si="215"/>
        <v/>
      </c>
      <c r="BY149" s="10" t="str">
        <f t="shared" si="216"/>
        <v>-</v>
      </c>
      <c r="BZ149" s="10" t="str">
        <f t="shared" si="217"/>
        <v>-</v>
      </c>
      <c r="CA149" s="10" t="str">
        <f t="shared" si="218"/>
        <v>-</v>
      </c>
      <c r="CB149" s="31">
        <f t="shared" si="219"/>
        <v>13</v>
      </c>
      <c r="CD149">
        <f t="shared" si="211"/>
        <v>157</v>
      </c>
      <c r="EO149" s="10">
        <v>145</v>
      </c>
      <c r="EQ149" s="10">
        <f>IF(BF149&gt;=1,AG149,"")</f>
        <v>145</v>
      </c>
      <c r="ER149" s="10" t="str">
        <f t="shared" si="213"/>
        <v>(143)</v>
      </c>
    </row>
    <row r="150" spans="1:148" ht="15.75" x14ac:dyDescent="0.25">
      <c r="A150" s="7" t="str">
        <f t="shared" si="182"/>
        <v>146 (144)</v>
      </c>
      <c r="B150" s="8" t="s">
        <v>148</v>
      </c>
      <c r="C150" s="9" t="s">
        <v>65</v>
      </c>
      <c r="D150" s="20">
        <f t="shared" si="183"/>
        <v>156</v>
      </c>
      <c r="E150" s="18"/>
      <c r="F150" s="14">
        <f t="shared" si="184"/>
        <v>1</v>
      </c>
      <c r="G150" s="19">
        <f t="shared" si="185"/>
        <v>78</v>
      </c>
      <c r="H150" s="18"/>
      <c r="I150" s="14"/>
      <c r="J150" s="14"/>
      <c r="K150" s="14"/>
      <c r="L150" s="14"/>
      <c r="M150" s="14"/>
      <c r="N150" s="14"/>
      <c r="O150" s="14"/>
      <c r="P150" s="14"/>
      <c r="Q150" s="14"/>
      <c r="R150" s="50"/>
      <c r="S150" s="29"/>
      <c r="T150" s="51">
        <v>156</v>
      </c>
      <c r="U150" s="14"/>
      <c r="V150" s="14"/>
      <c r="W150" s="64"/>
      <c r="X150" s="14"/>
      <c r="Y150" s="14"/>
      <c r="Z150" s="14"/>
      <c r="AA150" s="14"/>
      <c r="AB150" s="24">
        <f t="shared" si="186"/>
        <v>17</v>
      </c>
      <c r="AC150" s="68" t="str">
        <f t="shared" si="187"/>
        <v>-</v>
      </c>
      <c r="AD150" s="68" t="str">
        <f t="shared" si="188"/>
        <v>-</v>
      </c>
      <c r="AE150" s="68" t="str">
        <f t="shared" si="189"/>
        <v>-</v>
      </c>
      <c r="AF150" s="32">
        <v>144</v>
      </c>
      <c r="AG150" s="32">
        <f t="shared" si="214"/>
        <v>146</v>
      </c>
      <c r="AH150" s="32" t="str">
        <f t="shared" si="190"/>
        <v>-</v>
      </c>
      <c r="AI150" s="17">
        <v>146</v>
      </c>
      <c r="AL150" s="10">
        <f t="shared" si="191"/>
        <v>0</v>
      </c>
      <c r="AM150" s="10">
        <f t="shared" si="192"/>
        <v>1</v>
      </c>
      <c r="AN150" s="10">
        <f t="shared" si="193"/>
        <v>1</v>
      </c>
      <c r="AO150" s="10">
        <f t="shared" si="194"/>
        <v>1</v>
      </c>
      <c r="AP150" s="10">
        <f t="shared" si="195"/>
        <v>1</v>
      </c>
      <c r="AQ150" s="10">
        <f t="shared" si="196"/>
        <v>1</v>
      </c>
      <c r="AR150" s="10">
        <f t="shared" si="197"/>
        <v>1</v>
      </c>
      <c r="AS150" s="10">
        <f t="shared" si="198"/>
        <v>1</v>
      </c>
      <c r="AT150" s="10">
        <f t="shared" si="199"/>
        <v>1</v>
      </c>
      <c r="AU150" s="10">
        <f t="shared" si="200"/>
        <v>1</v>
      </c>
      <c r="AV150" s="10">
        <f t="shared" si="201"/>
        <v>1</v>
      </c>
      <c r="AW150" s="10">
        <f t="shared" si="202"/>
        <v>2</v>
      </c>
      <c r="AX150" s="10">
        <f t="shared" si="203"/>
        <v>2</v>
      </c>
      <c r="AY150" s="10">
        <f t="shared" si="204"/>
        <v>1</v>
      </c>
      <c r="AZ150" s="10">
        <f t="shared" si="205"/>
        <v>0</v>
      </c>
      <c r="BA150" s="10">
        <f t="shared" si="206"/>
        <v>1</v>
      </c>
      <c r="BB150" s="10">
        <f t="shared" si="207"/>
        <v>1</v>
      </c>
      <c r="BC150" s="10">
        <f t="shared" si="208"/>
        <v>1</v>
      </c>
      <c r="BD150" s="10">
        <f t="shared" si="209"/>
        <v>1</v>
      </c>
      <c r="BF150" s="10">
        <f t="shared" si="210"/>
        <v>2</v>
      </c>
      <c r="BI150" s="10">
        <f t="shared" si="167"/>
        <v>156</v>
      </c>
      <c r="BJ150" s="10" t="str">
        <f t="shared" si="168"/>
        <v/>
      </c>
      <c r="BK150" s="10" t="str">
        <f t="shared" si="169"/>
        <v/>
      </c>
      <c r="BL150" s="10" t="str">
        <f t="shared" si="170"/>
        <v/>
      </c>
      <c r="BM150" s="10" t="str">
        <f t="shared" si="171"/>
        <v/>
      </c>
      <c r="BN150" s="10" t="str">
        <f t="shared" si="172"/>
        <v/>
      </c>
      <c r="BO150" s="10" t="str">
        <f t="shared" si="173"/>
        <v/>
      </c>
      <c r="BP150" s="10" t="str">
        <f t="shared" si="174"/>
        <v/>
      </c>
      <c r="BQ150" s="10" t="str">
        <f t="shared" si="175"/>
        <v/>
      </c>
      <c r="BR150" s="10" t="str">
        <f t="shared" si="176"/>
        <v/>
      </c>
      <c r="BS150" s="10" t="str">
        <f t="shared" si="177"/>
        <v/>
      </c>
      <c r="BT150" s="10" t="str">
        <f t="shared" si="178"/>
        <v/>
      </c>
      <c r="BU150" s="10" t="str">
        <f t="shared" si="179"/>
        <v/>
      </c>
      <c r="BV150" s="10" t="str">
        <f t="shared" si="180"/>
        <v/>
      </c>
      <c r="BW150" s="10" t="str">
        <f t="shared" si="181"/>
        <v/>
      </c>
      <c r="BX150" s="10" t="str">
        <f t="shared" si="215"/>
        <v/>
      </c>
      <c r="BY150" s="10" t="str">
        <f t="shared" si="216"/>
        <v>-</v>
      </c>
      <c r="BZ150" s="10" t="str">
        <f t="shared" si="217"/>
        <v>-</v>
      </c>
      <c r="CA150" s="10" t="str">
        <f t="shared" si="218"/>
        <v>-</v>
      </c>
      <c r="CB150" s="31">
        <f t="shared" si="219"/>
        <v>14</v>
      </c>
      <c r="CD150">
        <f t="shared" si="211"/>
        <v>156</v>
      </c>
      <c r="EO150" s="10">
        <v>175</v>
      </c>
      <c r="EQ150" s="10">
        <f>IF(BF150&gt;1,AG150,"")</f>
        <v>146</v>
      </c>
      <c r="ER150" s="10" t="str">
        <f t="shared" si="213"/>
        <v>(144)</v>
      </c>
    </row>
    <row r="151" spans="1:148" ht="15.75" x14ac:dyDescent="0.25">
      <c r="A151" s="7" t="str">
        <f t="shared" si="182"/>
        <v>147 (145)</v>
      </c>
      <c r="B151" s="8" t="s">
        <v>200</v>
      </c>
      <c r="C151" s="9" t="s">
        <v>36</v>
      </c>
      <c r="D151" s="20">
        <f t="shared" si="183"/>
        <v>150</v>
      </c>
      <c r="E151" s="18"/>
      <c r="F151" s="14">
        <f t="shared" si="184"/>
        <v>1</v>
      </c>
      <c r="G151" s="19">
        <f t="shared" si="185"/>
        <v>75</v>
      </c>
      <c r="H151" s="18"/>
      <c r="I151" s="14"/>
      <c r="J151" s="14"/>
      <c r="K151" s="14"/>
      <c r="L151" s="14"/>
      <c r="M151" s="14"/>
      <c r="N151" s="14"/>
      <c r="O151" s="14"/>
      <c r="P151" s="14"/>
      <c r="Q151" s="14"/>
      <c r="R151" s="50"/>
      <c r="S151" s="29">
        <v>150</v>
      </c>
      <c r="T151" s="51"/>
      <c r="U151" s="14"/>
      <c r="V151" s="64"/>
      <c r="W151" s="64"/>
      <c r="X151" s="14"/>
      <c r="Y151" s="14"/>
      <c r="Z151" s="14"/>
      <c r="AA151" s="14"/>
      <c r="AB151" s="24">
        <f t="shared" si="186"/>
        <v>17</v>
      </c>
      <c r="AC151" s="68" t="str">
        <f t="shared" si="187"/>
        <v>-</v>
      </c>
      <c r="AD151" s="68" t="str">
        <f t="shared" si="188"/>
        <v>-</v>
      </c>
      <c r="AE151" s="68" t="str">
        <f t="shared" si="189"/>
        <v>-</v>
      </c>
      <c r="AF151" s="32">
        <v>145</v>
      </c>
      <c r="AG151" s="32">
        <f t="shared" si="214"/>
        <v>147</v>
      </c>
      <c r="AH151" s="32" t="str">
        <f t="shared" si="190"/>
        <v>-</v>
      </c>
      <c r="AI151" s="17">
        <v>147</v>
      </c>
      <c r="AL151" s="10">
        <f t="shared" si="191"/>
        <v>0</v>
      </c>
      <c r="AM151" s="10">
        <f t="shared" si="192"/>
        <v>1</v>
      </c>
      <c r="AN151" s="10">
        <f t="shared" si="193"/>
        <v>1</v>
      </c>
      <c r="AO151" s="10">
        <f t="shared" si="194"/>
        <v>1</v>
      </c>
      <c r="AP151" s="10">
        <f t="shared" si="195"/>
        <v>1</v>
      </c>
      <c r="AQ151" s="10">
        <f t="shared" si="196"/>
        <v>1</v>
      </c>
      <c r="AR151" s="10">
        <f t="shared" si="197"/>
        <v>1</v>
      </c>
      <c r="AS151" s="10">
        <f t="shared" si="198"/>
        <v>1</v>
      </c>
      <c r="AT151" s="10">
        <f t="shared" si="199"/>
        <v>1</v>
      </c>
      <c r="AU151" s="10">
        <f t="shared" si="200"/>
        <v>1</v>
      </c>
      <c r="AV151" s="10">
        <f t="shared" si="201"/>
        <v>2</v>
      </c>
      <c r="AW151" s="10">
        <f t="shared" si="202"/>
        <v>2</v>
      </c>
      <c r="AX151" s="10">
        <f t="shared" si="203"/>
        <v>1</v>
      </c>
      <c r="AY151" s="10">
        <f t="shared" si="204"/>
        <v>1</v>
      </c>
      <c r="AZ151" s="10">
        <f t="shared" si="205"/>
        <v>0</v>
      </c>
      <c r="BA151" s="10">
        <f t="shared" si="206"/>
        <v>1</v>
      </c>
      <c r="BB151" s="10">
        <f t="shared" si="207"/>
        <v>1</v>
      </c>
      <c r="BC151" s="10">
        <f t="shared" si="208"/>
        <v>1</v>
      </c>
      <c r="BD151" s="10">
        <f t="shared" si="209"/>
        <v>1</v>
      </c>
      <c r="BF151" s="10">
        <f t="shared" si="210"/>
        <v>2</v>
      </c>
      <c r="BI151" s="10">
        <f t="shared" si="167"/>
        <v>150</v>
      </c>
      <c r="BJ151" s="10" t="str">
        <f t="shared" si="168"/>
        <v/>
      </c>
      <c r="BK151" s="10" t="str">
        <f t="shared" si="169"/>
        <v/>
      </c>
      <c r="BL151" s="10" t="str">
        <f t="shared" si="170"/>
        <v/>
      </c>
      <c r="BM151" s="10" t="str">
        <f t="shared" si="171"/>
        <v/>
      </c>
      <c r="BN151" s="10" t="str">
        <f t="shared" si="172"/>
        <v/>
      </c>
      <c r="BO151" s="10" t="str">
        <f t="shared" si="173"/>
        <v/>
      </c>
      <c r="BP151" s="10" t="str">
        <f t="shared" si="174"/>
        <v/>
      </c>
      <c r="BQ151" s="10" t="str">
        <f t="shared" si="175"/>
        <v/>
      </c>
      <c r="BR151" s="10" t="str">
        <f t="shared" si="176"/>
        <v/>
      </c>
      <c r="BS151" s="10" t="str">
        <f t="shared" si="177"/>
        <v/>
      </c>
      <c r="BT151" s="10" t="str">
        <f t="shared" si="178"/>
        <v/>
      </c>
      <c r="BU151" s="10" t="str">
        <f t="shared" si="179"/>
        <v/>
      </c>
      <c r="BV151" s="10" t="str">
        <f t="shared" si="180"/>
        <v/>
      </c>
      <c r="BW151" s="10" t="str">
        <f t="shared" si="181"/>
        <v/>
      </c>
      <c r="BX151" s="10" t="str">
        <f t="shared" si="215"/>
        <v/>
      </c>
      <c r="BY151" s="10" t="str">
        <f t="shared" si="216"/>
        <v>-</v>
      </c>
      <c r="BZ151" s="10" t="str">
        <f t="shared" si="217"/>
        <v>-</v>
      </c>
      <c r="CA151" s="10" t="str">
        <f t="shared" si="218"/>
        <v>-</v>
      </c>
      <c r="CB151" s="31">
        <f t="shared" si="219"/>
        <v>14</v>
      </c>
      <c r="CD151">
        <f t="shared" si="211"/>
        <v>150</v>
      </c>
      <c r="EO151" s="10">
        <v>146</v>
      </c>
      <c r="EQ151" s="10">
        <f t="shared" ref="EQ151:EQ156" si="220">IF(BF151&gt;=1,AG151,"")</f>
        <v>147</v>
      </c>
      <c r="ER151" s="10" t="str">
        <f t="shared" si="213"/>
        <v>(145)</v>
      </c>
    </row>
    <row r="152" spans="1:148" ht="15.75" x14ac:dyDescent="0.25">
      <c r="A152" s="7" t="str">
        <f t="shared" si="182"/>
        <v>147 (145)</v>
      </c>
      <c r="B152" s="8" t="s">
        <v>207</v>
      </c>
      <c r="C152" s="9" t="s">
        <v>36</v>
      </c>
      <c r="D152" s="20">
        <f t="shared" si="183"/>
        <v>150</v>
      </c>
      <c r="E152" s="18"/>
      <c r="F152" s="14">
        <f t="shared" si="184"/>
        <v>1</v>
      </c>
      <c r="G152" s="19">
        <f t="shared" si="185"/>
        <v>75</v>
      </c>
      <c r="H152" s="18"/>
      <c r="I152" s="14"/>
      <c r="J152" s="14"/>
      <c r="K152" s="14"/>
      <c r="L152" s="14"/>
      <c r="M152" s="14"/>
      <c r="N152" s="14"/>
      <c r="O152" s="14"/>
      <c r="P152" s="14"/>
      <c r="Q152" s="14"/>
      <c r="R152" s="50"/>
      <c r="S152" s="29">
        <v>150</v>
      </c>
      <c r="T152" s="51"/>
      <c r="U152" s="14"/>
      <c r="V152" s="64"/>
      <c r="W152" s="64"/>
      <c r="X152" s="14"/>
      <c r="Y152" s="14"/>
      <c r="Z152" s="14"/>
      <c r="AA152" s="14"/>
      <c r="AB152" s="24">
        <f t="shared" si="186"/>
        <v>17</v>
      </c>
      <c r="AC152" s="68" t="str">
        <f t="shared" si="187"/>
        <v>-</v>
      </c>
      <c r="AD152" s="68" t="str">
        <f t="shared" si="188"/>
        <v>-</v>
      </c>
      <c r="AE152" s="68" t="str">
        <f t="shared" si="189"/>
        <v>-</v>
      </c>
      <c r="AF152" s="32">
        <v>145</v>
      </c>
      <c r="AG152" s="32">
        <f t="shared" si="214"/>
        <v>147</v>
      </c>
      <c r="AH152" s="32" t="str">
        <f t="shared" si="190"/>
        <v>-</v>
      </c>
      <c r="AI152" s="17">
        <v>148</v>
      </c>
      <c r="AL152" s="10">
        <f t="shared" si="191"/>
        <v>0</v>
      </c>
      <c r="AM152" s="10">
        <f t="shared" si="192"/>
        <v>1</v>
      </c>
      <c r="AN152" s="10">
        <f t="shared" si="193"/>
        <v>1</v>
      </c>
      <c r="AO152" s="10">
        <f t="shared" si="194"/>
        <v>1</v>
      </c>
      <c r="AP152" s="10">
        <f t="shared" si="195"/>
        <v>1</v>
      </c>
      <c r="AQ152" s="10">
        <f t="shared" si="196"/>
        <v>1</v>
      </c>
      <c r="AR152" s="10">
        <f t="shared" si="197"/>
        <v>1</v>
      </c>
      <c r="AS152" s="10">
        <f t="shared" si="198"/>
        <v>1</v>
      </c>
      <c r="AT152" s="10">
        <f t="shared" si="199"/>
        <v>1</v>
      </c>
      <c r="AU152" s="10">
        <f t="shared" si="200"/>
        <v>1</v>
      </c>
      <c r="AV152" s="10">
        <f t="shared" si="201"/>
        <v>2</v>
      </c>
      <c r="AW152" s="10">
        <f t="shared" si="202"/>
        <v>2</v>
      </c>
      <c r="AX152" s="10">
        <f t="shared" si="203"/>
        <v>1</v>
      </c>
      <c r="AY152" s="10">
        <f t="shared" si="204"/>
        <v>1</v>
      </c>
      <c r="AZ152" s="10">
        <f t="shared" si="205"/>
        <v>0</v>
      </c>
      <c r="BA152" s="10">
        <f t="shared" si="206"/>
        <v>1</v>
      </c>
      <c r="BB152" s="10">
        <f t="shared" si="207"/>
        <v>1</v>
      </c>
      <c r="BC152" s="10">
        <f t="shared" si="208"/>
        <v>1</v>
      </c>
      <c r="BD152" s="10">
        <f t="shared" si="209"/>
        <v>1</v>
      </c>
      <c r="BF152" s="10">
        <f t="shared" si="210"/>
        <v>2</v>
      </c>
      <c r="BI152" s="10">
        <f t="shared" si="167"/>
        <v>150</v>
      </c>
      <c r="BJ152" s="10" t="str">
        <f t="shared" si="168"/>
        <v/>
      </c>
      <c r="BK152" s="10" t="str">
        <f t="shared" si="169"/>
        <v/>
      </c>
      <c r="BL152" s="10" t="str">
        <f t="shared" si="170"/>
        <v/>
      </c>
      <c r="BM152" s="10" t="str">
        <f t="shared" si="171"/>
        <v/>
      </c>
      <c r="BN152" s="10" t="str">
        <f t="shared" si="172"/>
        <v/>
      </c>
      <c r="BO152" s="10" t="str">
        <f t="shared" si="173"/>
        <v/>
      </c>
      <c r="BP152" s="10" t="str">
        <f t="shared" si="174"/>
        <v/>
      </c>
      <c r="BQ152" s="10" t="str">
        <f t="shared" si="175"/>
        <v/>
      </c>
      <c r="BR152" s="10" t="str">
        <f t="shared" si="176"/>
        <v/>
      </c>
      <c r="BS152" s="10" t="str">
        <f t="shared" si="177"/>
        <v/>
      </c>
      <c r="BT152" s="10" t="str">
        <f t="shared" si="178"/>
        <v/>
      </c>
      <c r="BU152" s="10" t="str">
        <f t="shared" si="179"/>
        <v/>
      </c>
      <c r="BV152" s="10" t="str">
        <f t="shared" si="180"/>
        <v/>
      </c>
      <c r="BW152" s="10" t="str">
        <f t="shared" si="181"/>
        <v/>
      </c>
      <c r="BX152" s="10" t="str">
        <f t="shared" si="215"/>
        <v/>
      </c>
      <c r="BY152" s="10" t="str">
        <f t="shared" si="216"/>
        <v>-</v>
      </c>
      <c r="BZ152" s="10" t="str">
        <f t="shared" si="217"/>
        <v>-</v>
      </c>
      <c r="CA152" s="10" t="str">
        <f t="shared" si="218"/>
        <v>-</v>
      </c>
      <c r="CB152" s="31">
        <f t="shared" si="219"/>
        <v>14</v>
      </c>
      <c r="CD152">
        <f t="shared" si="211"/>
        <v>150</v>
      </c>
      <c r="EO152" s="10">
        <v>147</v>
      </c>
      <c r="EQ152" s="10">
        <f t="shared" si="220"/>
        <v>147</v>
      </c>
      <c r="ER152" s="10" t="str">
        <f t="shared" si="213"/>
        <v>(145)</v>
      </c>
    </row>
    <row r="153" spans="1:148" ht="15.75" x14ac:dyDescent="0.25">
      <c r="A153" s="7" t="str">
        <f t="shared" si="182"/>
        <v>147 (145)</v>
      </c>
      <c r="B153" s="8" t="s">
        <v>232</v>
      </c>
      <c r="C153" s="62" t="s">
        <v>88</v>
      </c>
      <c r="D153" s="20">
        <f t="shared" si="183"/>
        <v>150</v>
      </c>
      <c r="E153" s="18"/>
      <c r="F153" s="14">
        <f t="shared" si="184"/>
        <v>1</v>
      </c>
      <c r="G153" s="19">
        <f t="shared" si="185"/>
        <v>75</v>
      </c>
      <c r="H153" s="18"/>
      <c r="I153" s="61"/>
      <c r="J153" s="61"/>
      <c r="K153" s="61"/>
      <c r="L153" s="61">
        <v>150</v>
      </c>
      <c r="M153" s="61"/>
      <c r="N153" s="61"/>
      <c r="O153" s="61"/>
      <c r="P153" s="61"/>
      <c r="Q153" s="61"/>
      <c r="R153" s="97"/>
      <c r="S153" s="61"/>
      <c r="T153" s="94"/>
      <c r="U153" s="61"/>
      <c r="V153" s="61"/>
      <c r="W153" s="61"/>
      <c r="X153" s="61"/>
      <c r="Y153" s="61"/>
      <c r="Z153" s="61"/>
      <c r="AA153" s="61"/>
      <c r="AB153" s="105">
        <f t="shared" si="186"/>
        <v>17</v>
      </c>
      <c r="AC153" s="68" t="str">
        <f t="shared" si="187"/>
        <v>-</v>
      </c>
      <c r="AD153" s="68" t="str">
        <f t="shared" si="188"/>
        <v>-</v>
      </c>
      <c r="AE153" s="68" t="str">
        <f t="shared" si="189"/>
        <v>-</v>
      </c>
      <c r="AF153" s="32">
        <v>145</v>
      </c>
      <c r="AG153" s="32">
        <f t="shared" si="214"/>
        <v>147</v>
      </c>
      <c r="AH153" s="32" t="str">
        <f t="shared" si="190"/>
        <v>-</v>
      </c>
      <c r="AI153" s="17">
        <v>149</v>
      </c>
      <c r="AL153" s="10">
        <f t="shared" si="191"/>
        <v>0</v>
      </c>
      <c r="AM153" s="10">
        <f t="shared" si="192"/>
        <v>1</v>
      </c>
      <c r="AN153" s="10">
        <f t="shared" si="193"/>
        <v>1</v>
      </c>
      <c r="AO153" s="10">
        <f t="shared" si="194"/>
        <v>2</v>
      </c>
      <c r="AP153" s="10">
        <f t="shared" si="195"/>
        <v>2</v>
      </c>
      <c r="AQ153" s="10">
        <f t="shared" si="196"/>
        <v>1</v>
      </c>
      <c r="AR153" s="10">
        <f t="shared" si="197"/>
        <v>1</v>
      </c>
      <c r="AS153" s="10">
        <f t="shared" si="198"/>
        <v>1</v>
      </c>
      <c r="AT153" s="10">
        <f t="shared" si="199"/>
        <v>1</v>
      </c>
      <c r="AU153" s="10">
        <f t="shared" si="200"/>
        <v>1</v>
      </c>
      <c r="AV153" s="10">
        <f t="shared" si="201"/>
        <v>1</v>
      </c>
      <c r="AW153" s="10">
        <f t="shared" si="202"/>
        <v>1</v>
      </c>
      <c r="AX153" s="10">
        <f t="shared" si="203"/>
        <v>1</v>
      </c>
      <c r="AY153" s="10">
        <f t="shared" si="204"/>
        <v>1</v>
      </c>
      <c r="AZ153" s="10">
        <f t="shared" si="205"/>
        <v>0</v>
      </c>
      <c r="BA153" s="10">
        <f t="shared" si="206"/>
        <v>1</v>
      </c>
      <c r="BB153" s="10">
        <f t="shared" si="207"/>
        <v>1</v>
      </c>
      <c r="BC153" s="10">
        <f t="shared" si="208"/>
        <v>1</v>
      </c>
      <c r="BD153" s="10">
        <f t="shared" si="209"/>
        <v>1</v>
      </c>
      <c r="BF153" s="10">
        <f t="shared" si="210"/>
        <v>2</v>
      </c>
      <c r="BI153" s="10">
        <f t="shared" si="167"/>
        <v>150</v>
      </c>
      <c r="BJ153" s="10" t="str">
        <f t="shared" si="168"/>
        <v/>
      </c>
      <c r="BK153" s="10" t="str">
        <f t="shared" si="169"/>
        <v/>
      </c>
      <c r="BL153" s="10" t="str">
        <f t="shared" si="170"/>
        <v/>
      </c>
      <c r="BM153" s="10" t="str">
        <f t="shared" si="171"/>
        <v/>
      </c>
      <c r="BN153" s="10" t="str">
        <f t="shared" si="172"/>
        <v/>
      </c>
      <c r="BO153" s="10" t="str">
        <f t="shared" si="173"/>
        <v/>
      </c>
      <c r="BP153" s="10" t="str">
        <f t="shared" si="174"/>
        <v/>
      </c>
      <c r="BQ153" s="10" t="str">
        <f t="shared" si="175"/>
        <v/>
      </c>
      <c r="BR153" s="10" t="str">
        <f t="shared" si="176"/>
        <v/>
      </c>
      <c r="BS153" s="10" t="str">
        <f t="shared" si="177"/>
        <v/>
      </c>
      <c r="BT153" s="10" t="str">
        <f t="shared" si="178"/>
        <v/>
      </c>
      <c r="BU153" s="10" t="str">
        <f t="shared" si="179"/>
        <v/>
      </c>
      <c r="BV153" s="10" t="str">
        <f t="shared" si="180"/>
        <v/>
      </c>
      <c r="BW153" s="10" t="str">
        <f t="shared" si="181"/>
        <v/>
      </c>
      <c r="BX153" s="10" t="str">
        <f t="shared" si="215"/>
        <v/>
      </c>
      <c r="BY153" s="10" t="str">
        <f t="shared" si="216"/>
        <v>-</v>
      </c>
      <c r="BZ153" s="10" t="str">
        <f t="shared" si="217"/>
        <v>-</v>
      </c>
      <c r="CA153" s="10" t="str">
        <f t="shared" si="218"/>
        <v>-</v>
      </c>
      <c r="CB153" s="31">
        <f t="shared" si="219"/>
        <v>14</v>
      </c>
      <c r="CD153">
        <f t="shared" si="211"/>
        <v>150</v>
      </c>
      <c r="EO153" s="10">
        <v>148</v>
      </c>
      <c r="EQ153" s="10">
        <f t="shared" si="220"/>
        <v>147</v>
      </c>
      <c r="ER153" s="10" t="str">
        <f t="shared" si="213"/>
        <v>(145)</v>
      </c>
    </row>
    <row r="154" spans="1:148" ht="15.75" x14ac:dyDescent="0.25">
      <c r="A154" s="7" t="str">
        <f t="shared" si="182"/>
        <v>150 (148)</v>
      </c>
      <c r="B154" s="8" t="s">
        <v>199</v>
      </c>
      <c r="C154" s="9" t="s">
        <v>32</v>
      </c>
      <c r="D154" s="20">
        <f t="shared" si="183"/>
        <v>147</v>
      </c>
      <c r="E154" s="18"/>
      <c r="F154" s="14">
        <f t="shared" si="184"/>
        <v>1</v>
      </c>
      <c r="G154" s="19">
        <f t="shared" si="185"/>
        <v>73.5</v>
      </c>
      <c r="H154" s="18"/>
      <c r="I154" s="14"/>
      <c r="J154" s="14"/>
      <c r="K154" s="14"/>
      <c r="L154" s="14"/>
      <c r="M154" s="14"/>
      <c r="N154" s="14"/>
      <c r="O154" s="14"/>
      <c r="P154" s="14"/>
      <c r="Q154" s="14"/>
      <c r="R154" s="50"/>
      <c r="S154" s="29"/>
      <c r="T154" s="51"/>
      <c r="U154" s="14">
        <v>147</v>
      </c>
      <c r="V154" s="14"/>
      <c r="W154" s="64"/>
      <c r="X154" s="14"/>
      <c r="Y154" s="14"/>
      <c r="Z154" s="14"/>
      <c r="AA154" s="14"/>
      <c r="AB154" s="24">
        <f t="shared" si="186"/>
        <v>17</v>
      </c>
      <c r="AC154" s="68" t="str">
        <f t="shared" si="187"/>
        <v>-</v>
      </c>
      <c r="AD154" s="68" t="str">
        <f t="shared" si="188"/>
        <v>-</v>
      </c>
      <c r="AE154" s="68" t="str">
        <f t="shared" si="189"/>
        <v>-</v>
      </c>
      <c r="AF154" s="32">
        <v>148</v>
      </c>
      <c r="AG154" s="32">
        <f t="shared" si="214"/>
        <v>150</v>
      </c>
      <c r="AH154" s="32" t="str">
        <f t="shared" si="190"/>
        <v>-</v>
      </c>
      <c r="AI154" s="17">
        <v>150</v>
      </c>
      <c r="AL154" s="10">
        <f t="shared" si="191"/>
        <v>0</v>
      </c>
      <c r="AM154" s="10">
        <f t="shared" si="192"/>
        <v>1</v>
      </c>
      <c r="AN154" s="10">
        <f t="shared" si="193"/>
        <v>1</v>
      </c>
      <c r="AO154" s="10">
        <f t="shared" si="194"/>
        <v>1</v>
      </c>
      <c r="AP154" s="10">
        <f t="shared" si="195"/>
        <v>1</v>
      </c>
      <c r="AQ154" s="10">
        <f t="shared" si="196"/>
        <v>1</v>
      </c>
      <c r="AR154" s="10">
        <f t="shared" si="197"/>
        <v>1</v>
      </c>
      <c r="AS154" s="10">
        <f t="shared" si="198"/>
        <v>1</v>
      </c>
      <c r="AT154" s="10">
        <f t="shared" si="199"/>
        <v>1</v>
      </c>
      <c r="AU154" s="10">
        <f t="shared" si="200"/>
        <v>1</v>
      </c>
      <c r="AV154" s="10">
        <f t="shared" si="201"/>
        <v>1</v>
      </c>
      <c r="AW154" s="10">
        <f t="shared" si="202"/>
        <v>1</v>
      </c>
      <c r="AX154" s="10">
        <f t="shared" si="203"/>
        <v>2</v>
      </c>
      <c r="AY154" s="10">
        <f t="shared" si="204"/>
        <v>2</v>
      </c>
      <c r="AZ154" s="10">
        <f t="shared" si="205"/>
        <v>0</v>
      </c>
      <c r="BA154" s="10">
        <f t="shared" si="206"/>
        <v>1</v>
      </c>
      <c r="BB154" s="10">
        <f t="shared" si="207"/>
        <v>1</v>
      </c>
      <c r="BC154" s="10">
        <f t="shared" si="208"/>
        <v>1</v>
      </c>
      <c r="BD154" s="10">
        <f t="shared" si="209"/>
        <v>1</v>
      </c>
      <c r="BF154" s="10">
        <f t="shared" si="210"/>
        <v>2</v>
      </c>
      <c r="BI154" s="10">
        <f t="shared" si="167"/>
        <v>147</v>
      </c>
      <c r="BJ154" s="10" t="str">
        <f t="shared" si="168"/>
        <v/>
      </c>
      <c r="BK154" s="10" t="str">
        <f t="shared" si="169"/>
        <v/>
      </c>
      <c r="BL154" s="10" t="str">
        <f t="shared" si="170"/>
        <v/>
      </c>
      <c r="BM154" s="10" t="str">
        <f t="shared" si="171"/>
        <v/>
      </c>
      <c r="BN154" s="10" t="str">
        <f t="shared" si="172"/>
        <v/>
      </c>
      <c r="BO154" s="10" t="str">
        <f t="shared" si="173"/>
        <v/>
      </c>
      <c r="BP154" s="10" t="str">
        <f t="shared" si="174"/>
        <v/>
      </c>
      <c r="BQ154" s="10" t="str">
        <f t="shared" si="175"/>
        <v/>
      </c>
      <c r="BR154" s="10" t="str">
        <f t="shared" si="176"/>
        <v/>
      </c>
      <c r="BS154" s="10" t="str">
        <f t="shared" si="177"/>
        <v/>
      </c>
      <c r="BT154" s="10" t="str">
        <f t="shared" si="178"/>
        <v/>
      </c>
      <c r="BU154" s="10" t="str">
        <f t="shared" si="179"/>
        <v/>
      </c>
      <c r="BV154" s="10" t="str">
        <f t="shared" si="180"/>
        <v/>
      </c>
      <c r="BW154" s="10" t="str">
        <f t="shared" si="181"/>
        <v/>
      </c>
      <c r="BX154" s="10" t="str">
        <f t="shared" si="215"/>
        <v/>
      </c>
      <c r="BY154" s="10" t="str">
        <f t="shared" si="216"/>
        <v>-</v>
      </c>
      <c r="BZ154" s="10" t="str">
        <f t="shared" si="217"/>
        <v>-</v>
      </c>
      <c r="CA154" s="10" t="str">
        <f t="shared" si="218"/>
        <v>-</v>
      </c>
      <c r="CB154" s="31">
        <f t="shared" si="219"/>
        <v>14</v>
      </c>
      <c r="CD154">
        <f t="shared" si="211"/>
        <v>147</v>
      </c>
      <c r="EO154" s="10">
        <v>149</v>
      </c>
      <c r="EQ154" s="10">
        <f t="shared" si="220"/>
        <v>150</v>
      </c>
      <c r="ER154" s="10" t="str">
        <f t="shared" si="213"/>
        <v>(148)</v>
      </c>
    </row>
    <row r="155" spans="1:148" ht="15.75" x14ac:dyDescent="0.25">
      <c r="A155" s="7" t="str">
        <f t="shared" si="182"/>
        <v>151 (-)</v>
      </c>
      <c r="B155" s="8" t="s">
        <v>298</v>
      </c>
      <c r="C155" s="62" t="s">
        <v>49</v>
      </c>
      <c r="D155" s="20">
        <f t="shared" si="183"/>
        <v>141</v>
      </c>
      <c r="E155" s="18"/>
      <c r="F155" s="14">
        <f t="shared" si="184"/>
        <v>1</v>
      </c>
      <c r="G155" s="19">
        <f t="shared" si="185"/>
        <v>70.5</v>
      </c>
      <c r="H155" s="18" t="s">
        <v>227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50"/>
      <c r="S155" s="29"/>
      <c r="T155" s="51"/>
      <c r="U155" s="14"/>
      <c r="V155" s="14"/>
      <c r="W155" s="64"/>
      <c r="X155" s="14"/>
      <c r="Y155" s="14"/>
      <c r="Z155" s="14"/>
      <c r="AA155" s="14">
        <v>141</v>
      </c>
      <c r="AB155" s="24">
        <f t="shared" si="186"/>
        <v>17</v>
      </c>
      <c r="AC155" s="68" t="str">
        <f t="shared" si="187"/>
        <v>-</v>
      </c>
      <c r="AD155" s="68" t="str">
        <f t="shared" si="188"/>
        <v>-</v>
      </c>
      <c r="AE155" s="68" t="str">
        <f t="shared" si="189"/>
        <v>-</v>
      </c>
      <c r="AF155" s="32">
        <v>149</v>
      </c>
      <c r="AG155" s="32">
        <f t="shared" si="214"/>
        <v>151</v>
      </c>
      <c r="AH155" s="32" t="str">
        <f t="shared" si="190"/>
        <v>-</v>
      </c>
      <c r="AI155" s="17">
        <v>151</v>
      </c>
      <c r="AL155" s="10">
        <f t="shared" si="191"/>
        <v>0</v>
      </c>
      <c r="AM155" s="10">
        <f t="shared" si="192"/>
        <v>1</v>
      </c>
      <c r="AN155" s="10">
        <f t="shared" si="193"/>
        <v>1</v>
      </c>
      <c r="AO155" s="10">
        <f t="shared" si="194"/>
        <v>1</v>
      </c>
      <c r="AP155" s="10">
        <f t="shared" si="195"/>
        <v>1</v>
      </c>
      <c r="AQ155" s="10">
        <f t="shared" si="196"/>
        <v>1</v>
      </c>
      <c r="AR155" s="10">
        <f t="shared" si="197"/>
        <v>1</v>
      </c>
      <c r="AS155" s="10">
        <f t="shared" si="198"/>
        <v>1</v>
      </c>
      <c r="AT155" s="10">
        <f t="shared" si="199"/>
        <v>1</v>
      </c>
      <c r="AU155" s="10">
        <f t="shared" si="200"/>
        <v>1</v>
      </c>
      <c r="AV155" s="10">
        <f t="shared" si="201"/>
        <v>1</v>
      </c>
      <c r="AW155" s="10">
        <f t="shared" si="202"/>
        <v>1</v>
      </c>
      <c r="AX155" s="10">
        <f t="shared" si="203"/>
        <v>1</v>
      </c>
      <c r="AY155" s="10">
        <f t="shared" si="204"/>
        <v>1</v>
      </c>
      <c r="AZ155" s="10">
        <f t="shared" si="205"/>
        <v>0</v>
      </c>
      <c r="BA155" s="10">
        <f t="shared" si="206"/>
        <v>1</v>
      </c>
      <c r="BB155" s="10">
        <f t="shared" si="207"/>
        <v>1</v>
      </c>
      <c r="BC155" s="10">
        <f t="shared" si="208"/>
        <v>1</v>
      </c>
      <c r="BD155" s="10">
        <f t="shared" si="209"/>
        <v>2</v>
      </c>
      <c r="BF155" s="10">
        <f t="shared" si="210"/>
        <v>1</v>
      </c>
      <c r="BI155" s="10">
        <f t="shared" si="167"/>
        <v>141</v>
      </c>
      <c r="BJ155" s="10" t="str">
        <f t="shared" si="168"/>
        <v/>
      </c>
      <c r="BK155" s="10" t="str">
        <f t="shared" si="169"/>
        <v/>
      </c>
      <c r="BL155" s="10" t="str">
        <f t="shared" si="170"/>
        <v/>
      </c>
      <c r="BM155" s="10" t="str">
        <f t="shared" si="171"/>
        <v/>
      </c>
      <c r="BN155" s="10" t="str">
        <f t="shared" si="172"/>
        <v/>
      </c>
      <c r="BO155" s="10" t="str">
        <f t="shared" si="173"/>
        <v/>
      </c>
      <c r="BP155" s="10" t="str">
        <f t="shared" si="174"/>
        <v/>
      </c>
      <c r="BQ155" s="10" t="str">
        <f t="shared" si="175"/>
        <v/>
      </c>
      <c r="BR155" s="10" t="str">
        <f t="shared" si="176"/>
        <v/>
      </c>
      <c r="BS155" s="10" t="str">
        <f t="shared" si="177"/>
        <v/>
      </c>
      <c r="BT155" s="10" t="str">
        <f t="shared" si="178"/>
        <v/>
      </c>
      <c r="BU155" s="10" t="str">
        <f t="shared" si="179"/>
        <v/>
      </c>
      <c r="BV155" s="10" t="str">
        <f t="shared" si="180"/>
        <v/>
      </c>
      <c r="BW155" s="10" t="str">
        <f t="shared" si="181"/>
        <v/>
      </c>
      <c r="BX155" s="10" t="str">
        <f t="shared" si="215"/>
        <v/>
      </c>
      <c r="BY155" s="10" t="str">
        <f t="shared" si="216"/>
        <v>-</v>
      </c>
      <c r="BZ155" s="10" t="str">
        <f t="shared" si="217"/>
        <v>-</v>
      </c>
      <c r="CA155" s="10" t="str">
        <f t="shared" si="218"/>
        <v>-</v>
      </c>
      <c r="CB155" s="31">
        <f t="shared" si="219"/>
        <v>14</v>
      </c>
      <c r="CD155">
        <f t="shared" si="211"/>
        <v>141</v>
      </c>
      <c r="EO155" s="10">
        <v>150</v>
      </c>
      <c r="EQ155" s="10">
        <f t="shared" si="220"/>
        <v>151</v>
      </c>
      <c r="ER155" s="10" t="str">
        <f t="shared" si="213"/>
        <v>(-)</v>
      </c>
    </row>
    <row r="156" spans="1:148" ht="15.75" x14ac:dyDescent="0.25">
      <c r="A156" s="7" t="str">
        <f t="shared" si="182"/>
        <v>152 (150)</v>
      </c>
      <c r="B156" s="8" t="s">
        <v>239</v>
      </c>
      <c r="C156" s="9" t="s">
        <v>172</v>
      </c>
      <c r="D156" s="20">
        <f t="shared" si="183"/>
        <v>136</v>
      </c>
      <c r="E156" s="18"/>
      <c r="F156" s="14">
        <f t="shared" si="184"/>
        <v>1</v>
      </c>
      <c r="G156" s="19">
        <f t="shared" si="185"/>
        <v>68</v>
      </c>
      <c r="H156" s="18"/>
      <c r="I156" s="61"/>
      <c r="J156" s="61"/>
      <c r="K156" s="61"/>
      <c r="L156" s="61"/>
      <c r="M156" s="61"/>
      <c r="N156" s="61"/>
      <c r="O156" s="61"/>
      <c r="P156" s="61">
        <v>136</v>
      </c>
      <c r="Q156" s="61"/>
      <c r="R156" s="97"/>
      <c r="S156" s="61"/>
      <c r="T156" s="94"/>
      <c r="U156" s="61"/>
      <c r="V156" s="61"/>
      <c r="W156" s="61"/>
      <c r="X156" s="61"/>
      <c r="Y156" s="61"/>
      <c r="Z156" s="61"/>
      <c r="AA156" s="61"/>
      <c r="AB156" s="105">
        <f t="shared" si="186"/>
        <v>17</v>
      </c>
      <c r="AC156" s="68" t="str">
        <f t="shared" si="187"/>
        <v>-</v>
      </c>
      <c r="AD156" s="68" t="str">
        <f t="shared" si="188"/>
        <v>-</v>
      </c>
      <c r="AE156" s="68" t="str">
        <f t="shared" si="189"/>
        <v>-</v>
      </c>
      <c r="AF156" s="32">
        <v>150</v>
      </c>
      <c r="AG156" s="32">
        <f t="shared" si="214"/>
        <v>152</v>
      </c>
      <c r="AH156" s="32" t="str">
        <f t="shared" si="190"/>
        <v>-</v>
      </c>
      <c r="AI156" s="17">
        <v>152</v>
      </c>
      <c r="AL156" s="10">
        <f t="shared" si="191"/>
        <v>0</v>
      </c>
      <c r="AM156" s="10">
        <f t="shared" si="192"/>
        <v>1</v>
      </c>
      <c r="AN156" s="10">
        <f t="shared" si="193"/>
        <v>1</v>
      </c>
      <c r="AO156" s="10">
        <f t="shared" si="194"/>
        <v>1</v>
      </c>
      <c r="AP156" s="10">
        <f t="shared" si="195"/>
        <v>1</v>
      </c>
      <c r="AQ156" s="10">
        <f t="shared" si="196"/>
        <v>1</v>
      </c>
      <c r="AR156" s="10">
        <f t="shared" si="197"/>
        <v>1</v>
      </c>
      <c r="AS156" s="10">
        <f t="shared" si="198"/>
        <v>2</v>
      </c>
      <c r="AT156" s="10">
        <f t="shared" si="199"/>
        <v>2</v>
      </c>
      <c r="AU156" s="10">
        <f t="shared" si="200"/>
        <v>1</v>
      </c>
      <c r="AV156" s="10">
        <f t="shared" si="201"/>
        <v>1</v>
      </c>
      <c r="AW156" s="10">
        <f t="shared" si="202"/>
        <v>1</v>
      </c>
      <c r="AX156" s="10">
        <f t="shared" si="203"/>
        <v>1</v>
      </c>
      <c r="AY156" s="10">
        <f t="shared" si="204"/>
        <v>1</v>
      </c>
      <c r="AZ156" s="10">
        <f t="shared" si="205"/>
        <v>0</v>
      </c>
      <c r="BA156" s="10">
        <f t="shared" si="206"/>
        <v>1</v>
      </c>
      <c r="BB156" s="10">
        <f t="shared" si="207"/>
        <v>1</v>
      </c>
      <c r="BC156" s="10">
        <f t="shared" si="208"/>
        <v>1</v>
      </c>
      <c r="BD156" s="10">
        <f t="shared" si="209"/>
        <v>1</v>
      </c>
      <c r="BF156" s="10">
        <f t="shared" si="210"/>
        <v>2</v>
      </c>
      <c r="BI156" s="10">
        <f t="shared" si="167"/>
        <v>136</v>
      </c>
      <c r="BJ156" s="10" t="str">
        <f t="shared" si="168"/>
        <v/>
      </c>
      <c r="BK156" s="10" t="str">
        <f t="shared" si="169"/>
        <v/>
      </c>
      <c r="BL156" s="10" t="str">
        <f t="shared" si="170"/>
        <v/>
      </c>
      <c r="BM156" s="10" t="str">
        <f t="shared" si="171"/>
        <v/>
      </c>
      <c r="BN156" s="10" t="str">
        <f t="shared" si="172"/>
        <v/>
      </c>
      <c r="BO156" s="10" t="str">
        <f t="shared" si="173"/>
        <v/>
      </c>
      <c r="BP156" s="10" t="str">
        <f t="shared" si="174"/>
        <v/>
      </c>
      <c r="BQ156" s="10" t="str">
        <f t="shared" si="175"/>
        <v/>
      </c>
      <c r="BR156" s="10" t="str">
        <f t="shared" si="176"/>
        <v/>
      </c>
      <c r="BS156" s="10" t="str">
        <f t="shared" si="177"/>
        <v/>
      </c>
      <c r="BT156" s="10" t="str">
        <f t="shared" si="178"/>
        <v/>
      </c>
      <c r="BU156" s="10" t="str">
        <f t="shared" si="179"/>
        <v/>
      </c>
      <c r="BV156" s="10" t="str">
        <f t="shared" si="180"/>
        <v/>
      </c>
      <c r="BW156" s="10" t="str">
        <f t="shared" si="181"/>
        <v/>
      </c>
      <c r="BX156" s="10" t="str">
        <f t="shared" si="215"/>
        <v/>
      </c>
      <c r="BY156" s="10" t="str">
        <f t="shared" si="216"/>
        <v>-</v>
      </c>
      <c r="BZ156" s="10" t="str">
        <f t="shared" si="217"/>
        <v>-</v>
      </c>
      <c r="CA156" s="10" t="str">
        <f t="shared" si="218"/>
        <v>-</v>
      </c>
      <c r="CB156" s="31">
        <f t="shared" si="219"/>
        <v>14</v>
      </c>
      <c r="CD156">
        <f t="shared" si="211"/>
        <v>136</v>
      </c>
      <c r="EO156" s="10">
        <v>151</v>
      </c>
      <c r="EQ156" s="10">
        <f t="shared" si="220"/>
        <v>152</v>
      </c>
      <c r="ER156" s="10" t="str">
        <f t="shared" si="213"/>
        <v>(150)</v>
      </c>
    </row>
    <row r="157" spans="1:148" ht="15.75" x14ac:dyDescent="0.25">
      <c r="A157" s="7" t="str">
        <f t="shared" si="182"/>
        <v>153 (151)</v>
      </c>
      <c r="B157" s="8" t="s">
        <v>42</v>
      </c>
      <c r="C157" s="9" t="s">
        <v>43</v>
      </c>
      <c r="D157" s="20">
        <f t="shared" si="183"/>
        <v>131</v>
      </c>
      <c r="E157" s="18"/>
      <c r="F157" s="14">
        <f t="shared" si="184"/>
        <v>1</v>
      </c>
      <c r="G157" s="19">
        <f t="shared" si="185"/>
        <v>65.5</v>
      </c>
      <c r="H157" s="18"/>
      <c r="I157" s="61"/>
      <c r="J157" s="61"/>
      <c r="K157" s="61"/>
      <c r="L157" s="61"/>
      <c r="M157" s="61"/>
      <c r="N157" s="61"/>
      <c r="O157" s="61"/>
      <c r="P157" s="61"/>
      <c r="Q157" s="61"/>
      <c r="R157" s="97"/>
      <c r="S157" s="61"/>
      <c r="T157" s="94"/>
      <c r="U157" s="61">
        <v>131</v>
      </c>
      <c r="V157" s="61"/>
      <c r="W157" s="61"/>
      <c r="X157" s="61"/>
      <c r="Y157" s="61"/>
      <c r="Z157" s="61"/>
      <c r="AA157" s="61"/>
      <c r="AB157" s="105">
        <f t="shared" si="186"/>
        <v>17</v>
      </c>
      <c r="AC157" s="68" t="str">
        <f t="shared" si="187"/>
        <v>-</v>
      </c>
      <c r="AD157" s="68" t="str">
        <f t="shared" si="188"/>
        <v>-</v>
      </c>
      <c r="AE157" s="68" t="str">
        <f t="shared" si="189"/>
        <v>-</v>
      </c>
      <c r="AF157" s="32">
        <v>151</v>
      </c>
      <c r="AG157" s="32">
        <f t="shared" si="214"/>
        <v>153</v>
      </c>
      <c r="AH157" s="32" t="str">
        <f t="shared" si="190"/>
        <v>-</v>
      </c>
      <c r="AI157" s="17">
        <v>153</v>
      </c>
      <c r="AL157" s="10">
        <f t="shared" si="191"/>
        <v>0</v>
      </c>
      <c r="AM157" s="10">
        <f t="shared" si="192"/>
        <v>1</v>
      </c>
      <c r="AN157" s="10">
        <f t="shared" si="193"/>
        <v>1</v>
      </c>
      <c r="AO157" s="10">
        <f t="shared" si="194"/>
        <v>1</v>
      </c>
      <c r="AP157" s="10">
        <f t="shared" si="195"/>
        <v>1</v>
      </c>
      <c r="AQ157" s="10">
        <f t="shared" si="196"/>
        <v>1</v>
      </c>
      <c r="AR157" s="10">
        <f t="shared" si="197"/>
        <v>1</v>
      </c>
      <c r="AS157" s="10">
        <f t="shared" si="198"/>
        <v>1</v>
      </c>
      <c r="AT157" s="10">
        <f t="shared" si="199"/>
        <v>1</v>
      </c>
      <c r="AU157" s="10">
        <f t="shared" si="200"/>
        <v>1</v>
      </c>
      <c r="AV157" s="10">
        <f t="shared" si="201"/>
        <v>1</v>
      </c>
      <c r="AW157" s="10">
        <f t="shared" si="202"/>
        <v>1</v>
      </c>
      <c r="AX157" s="10">
        <f t="shared" si="203"/>
        <v>2</v>
      </c>
      <c r="AY157" s="10">
        <f t="shared" si="204"/>
        <v>2</v>
      </c>
      <c r="AZ157" s="10">
        <f t="shared" si="205"/>
        <v>0</v>
      </c>
      <c r="BA157" s="10">
        <f t="shared" si="206"/>
        <v>1</v>
      </c>
      <c r="BB157" s="10">
        <f t="shared" si="207"/>
        <v>1</v>
      </c>
      <c r="BC157" s="10">
        <f t="shared" si="208"/>
        <v>1</v>
      </c>
      <c r="BD157" s="10">
        <f t="shared" si="209"/>
        <v>1</v>
      </c>
      <c r="BF157" s="10">
        <f t="shared" si="210"/>
        <v>2</v>
      </c>
      <c r="BI157" s="10">
        <f t="shared" ref="BI157:BI203" si="221">IF($F157&gt;0,LARGE($I157:$AA157,1),"")</f>
        <v>131</v>
      </c>
      <c r="BJ157" s="10" t="str">
        <f t="shared" ref="BJ157:BJ220" si="222">IF($F157&gt;1,LARGE($I157:$AA157,2),"")</f>
        <v/>
      </c>
      <c r="BK157" s="10" t="str">
        <f t="shared" ref="BK157:BK220" si="223">IF($F157&gt;2,LARGE($I157:$AA157,3),"")</f>
        <v/>
      </c>
      <c r="BL157" s="10" t="str">
        <f t="shared" ref="BL157:BL220" si="224">IF($F157&gt;3,LARGE($I157:$AA157,4),"")</f>
        <v/>
      </c>
      <c r="BM157" s="10" t="str">
        <f t="shared" ref="BM157:BM220" si="225">IF($F157&gt;4,LARGE($I157:$AA157,5),"")</f>
        <v/>
      </c>
      <c r="BN157" s="10" t="str">
        <f t="shared" ref="BN157:BN220" si="226">IF($F157&gt;5,LARGE($I157:$AA157,6),"")</f>
        <v/>
      </c>
      <c r="BO157" s="10" t="str">
        <f t="shared" ref="BO157:BO220" si="227">IF($F157&gt;6,LARGE($I157:$AA157,7),"")</f>
        <v/>
      </c>
      <c r="BP157" s="10" t="str">
        <f t="shared" ref="BP157:BP220" si="228">IF($F157&gt;7,LARGE($I157:$AA157,8),"")</f>
        <v/>
      </c>
      <c r="BQ157" s="10" t="str">
        <f t="shared" ref="BQ157:BQ220" si="229">IF($F157&gt;8,LARGE($I157:$AA157,9),"")</f>
        <v/>
      </c>
      <c r="BR157" s="10" t="str">
        <f t="shared" ref="BR157:BR220" si="230">IF($F157&gt;9,LARGE($I157:$AA157,10),"")</f>
        <v/>
      </c>
      <c r="BS157" s="10" t="str">
        <f t="shared" ref="BS157:BS220" si="231">IF($F157&gt;10,LARGE($I157:$AA157,11),"")</f>
        <v/>
      </c>
      <c r="BT157" s="10" t="str">
        <f t="shared" ref="BT157:BT220" si="232">IF($F157&gt;11,LARGE($I157:$AA157,12),"")</f>
        <v/>
      </c>
      <c r="BU157" s="10" t="str">
        <f t="shared" ref="BU157:BU220" si="233">IF($F157&gt;12,LARGE($I157:$AA157,13),"")</f>
        <v/>
      </c>
      <c r="BV157" s="10" t="str">
        <f t="shared" ref="BV157:BV220" si="234">IF($F157&gt;13,LARGE($I157:$AA157,14),"")</f>
        <v/>
      </c>
      <c r="BW157" s="10" t="str">
        <f t="shared" ref="BW157:BW220" si="235">IF($F157&gt;14,LARGE($I157:$AA157,15),"")</f>
        <v/>
      </c>
      <c r="BX157" s="10" t="str">
        <f t="shared" si="215"/>
        <v/>
      </c>
      <c r="BY157" s="10" t="str">
        <f t="shared" si="216"/>
        <v>-</v>
      </c>
      <c r="BZ157" s="10" t="str">
        <f t="shared" si="217"/>
        <v>-</v>
      </c>
      <c r="CA157" s="10" t="str">
        <f t="shared" si="218"/>
        <v>-</v>
      </c>
      <c r="CB157" s="31">
        <f t="shared" si="219"/>
        <v>14</v>
      </c>
      <c r="CD157">
        <f t="shared" si="211"/>
        <v>131</v>
      </c>
      <c r="EO157" s="10">
        <v>184</v>
      </c>
      <c r="EQ157" s="10">
        <f>IF(BF157&gt;1,AG157,"")</f>
        <v>153</v>
      </c>
      <c r="ER157" s="10" t="str">
        <f t="shared" si="213"/>
        <v>(151)</v>
      </c>
    </row>
    <row r="158" spans="1:148" ht="15.75" x14ac:dyDescent="0.25">
      <c r="A158" s="7" t="str">
        <f t="shared" si="182"/>
        <v>153 (151)</v>
      </c>
      <c r="B158" s="8" t="s">
        <v>281</v>
      </c>
      <c r="C158" s="9" t="s">
        <v>89</v>
      </c>
      <c r="D158" s="20">
        <f t="shared" si="183"/>
        <v>131</v>
      </c>
      <c r="E158" s="18"/>
      <c r="F158" s="14">
        <f t="shared" si="184"/>
        <v>1</v>
      </c>
      <c r="G158" s="19">
        <f t="shared" si="185"/>
        <v>65.5</v>
      </c>
      <c r="H158" s="18"/>
      <c r="I158" s="61"/>
      <c r="J158" s="61"/>
      <c r="K158" s="61"/>
      <c r="L158" s="61"/>
      <c r="M158" s="61"/>
      <c r="N158" s="61"/>
      <c r="O158" s="61"/>
      <c r="P158" s="61"/>
      <c r="Q158" s="61"/>
      <c r="R158" s="97"/>
      <c r="S158" s="61"/>
      <c r="T158" s="94"/>
      <c r="U158" s="61"/>
      <c r="V158" s="61"/>
      <c r="W158" s="61"/>
      <c r="X158" s="61"/>
      <c r="Y158" s="61">
        <v>131</v>
      </c>
      <c r="Z158" s="61"/>
      <c r="AA158" s="61"/>
      <c r="AB158" s="105">
        <f t="shared" si="186"/>
        <v>17</v>
      </c>
      <c r="AC158" s="68" t="str">
        <f t="shared" si="187"/>
        <v>-</v>
      </c>
      <c r="AD158" s="68" t="str">
        <f t="shared" si="188"/>
        <v>-</v>
      </c>
      <c r="AE158" s="68" t="str">
        <f t="shared" si="189"/>
        <v>-</v>
      </c>
      <c r="AF158" s="32">
        <v>151</v>
      </c>
      <c r="AG158" s="32">
        <f t="shared" si="214"/>
        <v>153</v>
      </c>
      <c r="AH158" s="32" t="str">
        <f t="shared" si="190"/>
        <v>-</v>
      </c>
      <c r="AI158" s="17">
        <v>154</v>
      </c>
      <c r="AL158" s="10">
        <f t="shared" si="191"/>
        <v>0</v>
      </c>
      <c r="AM158" s="10">
        <f t="shared" si="192"/>
        <v>1</v>
      </c>
      <c r="AN158" s="10">
        <f t="shared" si="193"/>
        <v>1</v>
      </c>
      <c r="AO158" s="10">
        <f t="shared" si="194"/>
        <v>1</v>
      </c>
      <c r="AP158" s="10">
        <f t="shared" si="195"/>
        <v>1</v>
      </c>
      <c r="AQ158" s="10">
        <f t="shared" si="196"/>
        <v>1</v>
      </c>
      <c r="AR158" s="10">
        <f t="shared" si="197"/>
        <v>1</v>
      </c>
      <c r="AS158" s="10">
        <f t="shared" si="198"/>
        <v>1</v>
      </c>
      <c r="AT158" s="10">
        <f t="shared" si="199"/>
        <v>1</v>
      </c>
      <c r="AU158" s="10">
        <f t="shared" si="200"/>
        <v>1</v>
      </c>
      <c r="AV158" s="10">
        <f t="shared" si="201"/>
        <v>1</v>
      </c>
      <c r="AW158" s="10">
        <f t="shared" si="202"/>
        <v>1</v>
      </c>
      <c r="AX158" s="10">
        <f t="shared" si="203"/>
        <v>1</v>
      </c>
      <c r="AY158" s="10">
        <f t="shared" si="204"/>
        <v>1</v>
      </c>
      <c r="AZ158" s="10">
        <f t="shared" si="205"/>
        <v>0</v>
      </c>
      <c r="BA158" s="10">
        <f t="shared" si="206"/>
        <v>1</v>
      </c>
      <c r="BB158" s="10">
        <f t="shared" si="207"/>
        <v>2</v>
      </c>
      <c r="BC158" s="10">
        <f t="shared" si="208"/>
        <v>2</v>
      </c>
      <c r="BD158" s="10">
        <f t="shared" si="209"/>
        <v>1</v>
      </c>
      <c r="BF158" s="10">
        <f t="shared" si="210"/>
        <v>2</v>
      </c>
      <c r="BI158" s="10">
        <f t="shared" si="221"/>
        <v>131</v>
      </c>
      <c r="BJ158" s="10" t="str">
        <f t="shared" si="222"/>
        <v/>
      </c>
      <c r="BK158" s="10" t="str">
        <f t="shared" si="223"/>
        <v/>
      </c>
      <c r="BL158" s="10" t="str">
        <f t="shared" si="224"/>
        <v/>
      </c>
      <c r="BM158" s="10" t="str">
        <f t="shared" si="225"/>
        <v/>
      </c>
      <c r="BN158" s="10" t="str">
        <f t="shared" si="226"/>
        <v/>
      </c>
      <c r="BO158" s="10" t="str">
        <f t="shared" si="227"/>
        <v/>
      </c>
      <c r="BP158" s="10" t="str">
        <f t="shared" si="228"/>
        <v/>
      </c>
      <c r="BQ158" s="10" t="str">
        <f t="shared" si="229"/>
        <v/>
      </c>
      <c r="BR158" s="10" t="str">
        <f t="shared" si="230"/>
        <v/>
      </c>
      <c r="BS158" s="10" t="str">
        <f t="shared" si="231"/>
        <v/>
      </c>
      <c r="BT158" s="10" t="str">
        <f t="shared" si="232"/>
        <v/>
      </c>
      <c r="BU158" s="10" t="str">
        <f t="shared" si="233"/>
        <v/>
      </c>
      <c r="BV158" s="10" t="str">
        <f t="shared" si="234"/>
        <v/>
      </c>
      <c r="BW158" s="10" t="str">
        <f t="shared" si="235"/>
        <v/>
      </c>
      <c r="BX158" s="10" t="str">
        <f t="shared" si="215"/>
        <v/>
      </c>
      <c r="BY158" s="10" t="str">
        <f t="shared" si="216"/>
        <v>-</v>
      </c>
      <c r="BZ158" s="10" t="str">
        <f t="shared" si="217"/>
        <v>-</v>
      </c>
      <c r="CA158" s="10" t="str">
        <f t="shared" si="218"/>
        <v>-</v>
      </c>
      <c r="CB158" s="31">
        <f t="shared" si="219"/>
        <v>14</v>
      </c>
      <c r="CD158">
        <f t="shared" si="211"/>
        <v>131</v>
      </c>
      <c r="EO158" s="10">
        <v>152</v>
      </c>
      <c r="EQ158" s="10">
        <f t="shared" ref="EQ158:EQ164" si="236">IF(BF158&gt;=1,AG158,"")</f>
        <v>153</v>
      </c>
      <c r="ER158" s="10" t="str">
        <f t="shared" si="213"/>
        <v>(151)</v>
      </c>
    </row>
    <row r="159" spans="1:148" ht="15.75" x14ac:dyDescent="0.25">
      <c r="A159" s="7" t="str">
        <f t="shared" si="182"/>
        <v>155 (154)</v>
      </c>
      <c r="B159" s="8" t="s">
        <v>252</v>
      </c>
      <c r="C159" s="9" t="s">
        <v>272</v>
      </c>
      <c r="D159" s="20">
        <f t="shared" si="183"/>
        <v>130</v>
      </c>
      <c r="E159" s="18"/>
      <c r="F159" s="14">
        <f t="shared" si="184"/>
        <v>2</v>
      </c>
      <c r="G159" s="19">
        <f t="shared" si="185"/>
        <v>32.5</v>
      </c>
      <c r="H159" s="18"/>
      <c r="I159" s="14"/>
      <c r="J159" s="14"/>
      <c r="K159" s="14"/>
      <c r="L159" s="14"/>
      <c r="M159" s="14"/>
      <c r="N159" s="14">
        <v>62</v>
      </c>
      <c r="O159" s="14"/>
      <c r="P159" s="14"/>
      <c r="Q159" s="14">
        <v>68</v>
      </c>
      <c r="R159" s="50"/>
      <c r="S159" s="29"/>
      <c r="T159" s="51"/>
      <c r="U159" s="14"/>
      <c r="V159" s="14"/>
      <c r="W159" s="64"/>
      <c r="X159" s="14"/>
      <c r="Y159" s="14"/>
      <c r="Z159" s="14"/>
      <c r="AA159" s="14"/>
      <c r="AB159" s="24">
        <f t="shared" si="186"/>
        <v>17</v>
      </c>
      <c r="AC159" s="68" t="str">
        <f t="shared" si="187"/>
        <v>-</v>
      </c>
      <c r="AD159" s="68" t="str">
        <f t="shared" si="188"/>
        <v>-</v>
      </c>
      <c r="AE159" s="68" t="str">
        <f t="shared" si="189"/>
        <v>-</v>
      </c>
      <c r="AF159" s="32">
        <v>154</v>
      </c>
      <c r="AG159" s="32">
        <f t="shared" si="214"/>
        <v>155</v>
      </c>
      <c r="AH159" s="32">
        <f t="shared" si="190"/>
        <v>155</v>
      </c>
      <c r="AI159" s="17">
        <v>155</v>
      </c>
      <c r="AL159" s="10">
        <f t="shared" si="191"/>
        <v>0</v>
      </c>
      <c r="AM159" s="10">
        <f t="shared" si="192"/>
        <v>1</v>
      </c>
      <c r="AN159" s="10">
        <f t="shared" si="193"/>
        <v>1</v>
      </c>
      <c r="AO159" s="10">
        <f t="shared" si="194"/>
        <v>1</v>
      </c>
      <c r="AP159" s="10">
        <f t="shared" si="195"/>
        <v>1</v>
      </c>
      <c r="AQ159" s="10">
        <f t="shared" si="196"/>
        <v>2</v>
      </c>
      <c r="AR159" s="10">
        <f t="shared" si="197"/>
        <v>2</v>
      </c>
      <c r="AS159" s="10">
        <f t="shared" si="198"/>
        <v>1</v>
      </c>
      <c r="AT159" s="10">
        <f t="shared" si="199"/>
        <v>2</v>
      </c>
      <c r="AU159" s="10">
        <f t="shared" si="200"/>
        <v>2</v>
      </c>
      <c r="AV159" s="10">
        <f t="shared" si="201"/>
        <v>1</v>
      </c>
      <c r="AW159" s="10">
        <f t="shared" si="202"/>
        <v>1</v>
      </c>
      <c r="AX159" s="10">
        <f t="shared" si="203"/>
        <v>1</v>
      </c>
      <c r="AY159" s="10">
        <f t="shared" si="204"/>
        <v>1</v>
      </c>
      <c r="AZ159" s="10">
        <f t="shared" si="205"/>
        <v>0</v>
      </c>
      <c r="BA159" s="10">
        <f t="shared" si="206"/>
        <v>1</v>
      </c>
      <c r="BB159" s="10">
        <f t="shared" si="207"/>
        <v>1</v>
      </c>
      <c r="BC159" s="10">
        <f t="shared" si="208"/>
        <v>1</v>
      </c>
      <c r="BD159" s="10">
        <f t="shared" si="209"/>
        <v>1</v>
      </c>
      <c r="BF159" s="10">
        <f t="shared" si="210"/>
        <v>2</v>
      </c>
      <c r="BI159" s="10">
        <f t="shared" si="221"/>
        <v>68</v>
      </c>
      <c r="BJ159" s="10">
        <f t="shared" si="222"/>
        <v>62</v>
      </c>
      <c r="BK159" s="10" t="str">
        <f t="shared" si="223"/>
        <v/>
      </c>
      <c r="BL159" s="10" t="str">
        <f t="shared" si="224"/>
        <v/>
      </c>
      <c r="BM159" s="10" t="str">
        <f t="shared" si="225"/>
        <v/>
      </c>
      <c r="BN159" s="10" t="str">
        <f t="shared" si="226"/>
        <v/>
      </c>
      <c r="BO159" s="10" t="str">
        <f t="shared" si="227"/>
        <v/>
      </c>
      <c r="BP159" s="10" t="str">
        <f t="shared" si="228"/>
        <v/>
      </c>
      <c r="BQ159" s="10" t="str">
        <f t="shared" si="229"/>
        <v/>
      </c>
      <c r="BR159" s="10" t="str">
        <f t="shared" si="230"/>
        <v/>
      </c>
      <c r="BS159" s="10" t="str">
        <f t="shared" si="231"/>
        <v/>
      </c>
      <c r="BT159" s="10" t="str">
        <f t="shared" si="232"/>
        <v/>
      </c>
      <c r="BU159" s="10" t="str">
        <f t="shared" si="233"/>
        <v/>
      </c>
      <c r="BV159" s="10" t="str">
        <f t="shared" si="234"/>
        <v/>
      </c>
      <c r="BW159" s="10" t="str">
        <f t="shared" si="235"/>
        <v/>
      </c>
      <c r="BX159" s="10" t="str">
        <f t="shared" si="215"/>
        <v/>
      </c>
      <c r="BY159" s="10" t="str">
        <f t="shared" si="216"/>
        <v>-</v>
      </c>
      <c r="BZ159" s="10" t="str">
        <f t="shared" si="217"/>
        <v>-</v>
      </c>
      <c r="CA159" s="10" t="str">
        <f t="shared" si="218"/>
        <v>-</v>
      </c>
      <c r="CB159" s="31">
        <f t="shared" si="219"/>
        <v>13</v>
      </c>
      <c r="CD159">
        <f t="shared" si="211"/>
        <v>130</v>
      </c>
      <c r="EO159" s="10">
        <v>153</v>
      </c>
      <c r="EQ159" s="10">
        <f t="shared" si="236"/>
        <v>155</v>
      </c>
      <c r="ER159" s="10" t="str">
        <f t="shared" si="213"/>
        <v>(154)</v>
      </c>
    </row>
    <row r="160" spans="1:148" ht="15.75" x14ac:dyDescent="0.25">
      <c r="A160" s="7" t="str">
        <f t="shared" si="182"/>
        <v>156 (156)</v>
      </c>
      <c r="B160" s="8" t="s">
        <v>282</v>
      </c>
      <c r="C160" s="111" t="s">
        <v>89</v>
      </c>
      <c r="D160" s="20">
        <f t="shared" si="183"/>
        <v>128</v>
      </c>
      <c r="E160" s="18"/>
      <c r="F160" s="14">
        <f t="shared" si="184"/>
        <v>1</v>
      </c>
      <c r="G160" s="19">
        <f t="shared" si="185"/>
        <v>64</v>
      </c>
      <c r="H160" s="18"/>
      <c r="I160" s="14"/>
      <c r="J160" s="60"/>
      <c r="K160" s="14"/>
      <c r="L160" s="14"/>
      <c r="M160" s="60"/>
      <c r="N160" s="60"/>
      <c r="O160" s="60"/>
      <c r="P160" s="14"/>
      <c r="Q160" s="14"/>
      <c r="R160" s="50"/>
      <c r="S160" s="29"/>
      <c r="T160" s="51"/>
      <c r="U160" s="60"/>
      <c r="V160" s="64"/>
      <c r="W160" s="64"/>
      <c r="X160" s="14"/>
      <c r="Y160" s="14">
        <v>128</v>
      </c>
      <c r="Z160" s="14"/>
      <c r="AA160" s="14"/>
      <c r="AB160" s="24">
        <f t="shared" si="186"/>
        <v>17</v>
      </c>
      <c r="AC160" s="68" t="str">
        <f t="shared" si="187"/>
        <v>-</v>
      </c>
      <c r="AD160" s="68" t="str">
        <f t="shared" si="188"/>
        <v>-</v>
      </c>
      <c r="AE160" s="68" t="str">
        <f t="shared" si="189"/>
        <v>-</v>
      </c>
      <c r="AF160" s="32">
        <v>156</v>
      </c>
      <c r="AG160" s="32">
        <f t="shared" si="214"/>
        <v>156</v>
      </c>
      <c r="AH160" s="32" t="str">
        <f t="shared" si="190"/>
        <v>-</v>
      </c>
      <c r="AI160" s="17">
        <v>156</v>
      </c>
      <c r="AL160" s="10">
        <f t="shared" si="191"/>
        <v>0</v>
      </c>
      <c r="AM160" s="10">
        <f t="shared" si="192"/>
        <v>1</v>
      </c>
      <c r="AN160" s="10">
        <f t="shared" si="193"/>
        <v>1</v>
      </c>
      <c r="AO160" s="10">
        <f t="shared" si="194"/>
        <v>1</v>
      </c>
      <c r="AP160" s="10">
        <f t="shared" si="195"/>
        <v>1</v>
      </c>
      <c r="AQ160" s="10">
        <f t="shared" si="196"/>
        <v>1</v>
      </c>
      <c r="AR160" s="10">
        <f t="shared" si="197"/>
        <v>1</v>
      </c>
      <c r="AS160" s="10">
        <f t="shared" si="198"/>
        <v>1</v>
      </c>
      <c r="AT160" s="10">
        <f t="shared" si="199"/>
        <v>1</v>
      </c>
      <c r="AU160" s="10">
        <f t="shared" si="200"/>
        <v>1</v>
      </c>
      <c r="AV160" s="10">
        <f t="shared" si="201"/>
        <v>1</v>
      </c>
      <c r="AW160" s="10">
        <f t="shared" si="202"/>
        <v>1</v>
      </c>
      <c r="AX160" s="10">
        <f t="shared" si="203"/>
        <v>1</v>
      </c>
      <c r="AY160" s="10">
        <f t="shared" si="204"/>
        <v>1</v>
      </c>
      <c r="AZ160" s="10">
        <f t="shared" si="205"/>
        <v>0</v>
      </c>
      <c r="BA160" s="10">
        <f t="shared" si="206"/>
        <v>1</v>
      </c>
      <c r="BB160" s="10">
        <f t="shared" si="207"/>
        <v>2</v>
      </c>
      <c r="BC160" s="10">
        <f t="shared" si="208"/>
        <v>2</v>
      </c>
      <c r="BD160" s="10">
        <f t="shared" si="209"/>
        <v>1</v>
      </c>
      <c r="BF160" s="10">
        <f t="shared" si="210"/>
        <v>2</v>
      </c>
      <c r="BI160" s="10">
        <f t="shared" si="221"/>
        <v>128</v>
      </c>
      <c r="BJ160" s="10" t="str">
        <f t="shared" si="222"/>
        <v/>
      </c>
      <c r="BK160" s="10" t="str">
        <f t="shared" si="223"/>
        <v/>
      </c>
      <c r="BL160" s="10" t="str">
        <f t="shared" si="224"/>
        <v/>
      </c>
      <c r="BM160" s="10" t="str">
        <f t="shared" si="225"/>
        <v/>
      </c>
      <c r="BN160" s="10" t="str">
        <f t="shared" si="226"/>
        <v/>
      </c>
      <c r="BO160" s="10" t="str">
        <f t="shared" si="227"/>
        <v/>
      </c>
      <c r="BP160" s="10" t="str">
        <f t="shared" si="228"/>
        <v/>
      </c>
      <c r="BQ160" s="10" t="str">
        <f t="shared" si="229"/>
        <v/>
      </c>
      <c r="BR160" s="10" t="str">
        <f t="shared" si="230"/>
        <v/>
      </c>
      <c r="BS160" s="10" t="str">
        <f t="shared" si="231"/>
        <v/>
      </c>
      <c r="BT160" s="10" t="str">
        <f t="shared" si="232"/>
        <v/>
      </c>
      <c r="BU160" s="10" t="str">
        <f t="shared" si="233"/>
        <v/>
      </c>
      <c r="BV160" s="10" t="str">
        <f t="shared" si="234"/>
        <v/>
      </c>
      <c r="BW160" s="10" t="str">
        <f t="shared" si="235"/>
        <v/>
      </c>
      <c r="BX160" s="10" t="str">
        <f t="shared" si="215"/>
        <v/>
      </c>
      <c r="BY160" s="10" t="str">
        <f t="shared" si="216"/>
        <v>-</v>
      </c>
      <c r="BZ160" s="10" t="str">
        <f t="shared" si="217"/>
        <v>-</v>
      </c>
      <c r="CA160" s="10" t="str">
        <f t="shared" si="218"/>
        <v>-</v>
      </c>
      <c r="CB160" s="31">
        <f t="shared" si="219"/>
        <v>14</v>
      </c>
      <c r="CD160">
        <f t="shared" si="211"/>
        <v>128</v>
      </c>
      <c r="EO160" s="10">
        <v>154</v>
      </c>
      <c r="EQ160" s="10">
        <f t="shared" si="236"/>
        <v>156</v>
      </c>
      <c r="ER160" s="10" t="str">
        <f t="shared" si="213"/>
        <v>(156)</v>
      </c>
    </row>
    <row r="161" spans="1:148" ht="15.75" x14ac:dyDescent="0.25">
      <c r="A161" s="7" t="str">
        <f t="shared" si="182"/>
        <v>157 (157)</v>
      </c>
      <c r="B161" s="8" t="s">
        <v>247</v>
      </c>
      <c r="C161" s="9" t="s">
        <v>41</v>
      </c>
      <c r="D161" s="20">
        <f t="shared" si="183"/>
        <v>126</v>
      </c>
      <c r="E161" s="18"/>
      <c r="F161" s="14">
        <f t="shared" si="184"/>
        <v>1</v>
      </c>
      <c r="G161" s="19">
        <f t="shared" si="185"/>
        <v>63</v>
      </c>
      <c r="H161" s="18"/>
      <c r="I161" s="61"/>
      <c r="J161" s="61"/>
      <c r="K161" s="61"/>
      <c r="L161" s="61"/>
      <c r="M161" s="61"/>
      <c r="N161" s="61"/>
      <c r="O161" s="61"/>
      <c r="P161" s="61"/>
      <c r="Q161" s="61">
        <v>126</v>
      </c>
      <c r="R161" s="97"/>
      <c r="S161" s="61"/>
      <c r="T161" s="94"/>
      <c r="U161" s="61"/>
      <c r="V161" s="61"/>
      <c r="W161" s="61"/>
      <c r="X161" s="61"/>
      <c r="Y161" s="61"/>
      <c r="Z161" s="61"/>
      <c r="AA161" s="61"/>
      <c r="AB161" s="105">
        <f t="shared" si="186"/>
        <v>17</v>
      </c>
      <c r="AC161" s="68" t="str">
        <f t="shared" si="187"/>
        <v>-</v>
      </c>
      <c r="AD161" s="68" t="str">
        <f t="shared" si="188"/>
        <v>-</v>
      </c>
      <c r="AE161" s="68" t="str">
        <f t="shared" si="189"/>
        <v>-</v>
      </c>
      <c r="AF161" s="32">
        <v>157</v>
      </c>
      <c r="AG161" s="32">
        <f t="shared" si="214"/>
        <v>157</v>
      </c>
      <c r="AH161" s="32" t="str">
        <f t="shared" si="190"/>
        <v>-</v>
      </c>
      <c r="AI161" s="17">
        <v>157</v>
      </c>
      <c r="AL161" s="10">
        <f t="shared" si="191"/>
        <v>0</v>
      </c>
      <c r="AM161" s="10">
        <f t="shared" si="192"/>
        <v>1</v>
      </c>
      <c r="AN161" s="10">
        <f t="shared" si="193"/>
        <v>1</v>
      </c>
      <c r="AO161" s="10">
        <f t="shared" si="194"/>
        <v>1</v>
      </c>
      <c r="AP161" s="10">
        <f t="shared" si="195"/>
        <v>1</v>
      </c>
      <c r="AQ161" s="10">
        <f t="shared" si="196"/>
        <v>1</v>
      </c>
      <c r="AR161" s="10">
        <f t="shared" si="197"/>
        <v>1</v>
      </c>
      <c r="AS161" s="10">
        <f t="shared" si="198"/>
        <v>1</v>
      </c>
      <c r="AT161" s="10">
        <f t="shared" si="199"/>
        <v>2</v>
      </c>
      <c r="AU161" s="10">
        <f t="shared" si="200"/>
        <v>2</v>
      </c>
      <c r="AV161" s="10">
        <f t="shared" si="201"/>
        <v>1</v>
      </c>
      <c r="AW161" s="10">
        <f t="shared" si="202"/>
        <v>1</v>
      </c>
      <c r="AX161" s="10">
        <f t="shared" si="203"/>
        <v>1</v>
      </c>
      <c r="AY161" s="10">
        <f t="shared" si="204"/>
        <v>1</v>
      </c>
      <c r="AZ161" s="10">
        <f t="shared" si="205"/>
        <v>0</v>
      </c>
      <c r="BA161" s="10">
        <f t="shared" si="206"/>
        <v>1</v>
      </c>
      <c r="BB161" s="10">
        <f t="shared" si="207"/>
        <v>1</v>
      </c>
      <c r="BC161" s="10">
        <f t="shared" si="208"/>
        <v>1</v>
      </c>
      <c r="BD161" s="10">
        <f t="shared" si="209"/>
        <v>1</v>
      </c>
      <c r="BF161" s="10">
        <f t="shared" si="210"/>
        <v>2</v>
      </c>
      <c r="BI161" s="10">
        <f t="shared" si="221"/>
        <v>126</v>
      </c>
      <c r="BJ161" s="10" t="str">
        <f t="shared" si="222"/>
        <v/>
      </c>
      <c r="BK161" s="10" t="str">
        <f t="shared" si="223"/>
        <v/>
      </c>
      <c r="BL161" s="10" t="str">
        <f t="shared" si="224"/>
        <v/>
      </c>
      <c r="BM161" s="10" t="str">
        <f t="shared" si="225"/>
        <v/>
      </c>
      <c r="BN161" s="10" t="str">
        <f t="shared" si="226"/>
        <v/>
      </c>
      <c r="BO161" s="10" t="str">
        <f t="shared" si="227"/>
        <v/>
      </c>
      <c r="BP161" s="10" t="str">
        <f t="shared" si="228"/>
        <v/>
      </c>
      <c r="BQ161" s="10" t="str">
        <f t="shared" si="229"/>
        <v/>
      </c>
      <c r="BR161" s="10" t="str">
        <f t="shared" si="230"/>
        <v/>
      </c>
      <c r="BS161" s="10" t="str">
        <f t="shared" si="231"/>
        <v/>
      </c>
      <c r="BT161" s="10" t="str">
        <f t="shared" si="232"/>
        <v/>
      </c>
      <c r="BU161" s="10" t="str">
        <f t="shared" si="233"/>
        <v/>
      </c>
      <c r="BV161" s="10" t="str">
        <f t="shared" si="234"/>
        <v/>
      </c>
      <c r="BW161" s="10" t="str">
        <f t="shared" si="235"/>
        <v/>
      </c>
      <c r="BX161" s="10" t="str">
        <f t="shared" si="215"/>
        <v/>
      </c>
      <c r="BY161" s="10" t="str">
        <f t="shared" si="216"/>
        <v>-</v>
      </c>
      <c r="BZ161" s="10" t="str">
        <f t="shared" si="217"/>
        <v>-</v>
      </c>
      <c r="CA161" s="10" t="str">
        <f t="shared" si="218"/>
        <v>-</v>
      </c>
      <c r="CB161" s="31">
        <f t="shared" si="219"/>
        <v>14</v>
      </c>
      <c r="CD161">
        <f t="shared" si="211"/>
        <v>126</v>
      </c>
      <c r="EO161" s="10">
        <v>156</v>
      </c>
      <c r="EQ161" s="10">
        <f t="shared" si="236"/>
        <v>157</v>
      </c>
      <c r="ER161" s="10" t="str">
        <f t="shared" si="213"/>
        <v>(157)</v>
      </c>
    </row>
    <row r="162" spans="1:148" ht="15.75" x14ac:dyDescent="0.25">
      <c r="A162" s="7" t="str">
        <f t="shared" si="182"/>
        <v>158 (158)</v>
      </c>
      <c r="B162" s="8" t="s">
        <v>242</v>
      </c>
      <c r="C162" s="111" t="s">
        <v>243</v>
      </c>
      <c r="D162" s="20">
        <f t="shared" si="183"/>
        <v>122</v>
      </c>
      <c r="E162" s="18"/>
      <c r="F162" s="14">
        <f t="shared" si="184"/>
        <v>1</v>
      </c>
      <c r="G162" s="19">
        <f t="shared" si="185"/>
        <v>61</v>
      </c>
      <c r="H162" s="18"/>
      <c r="I162" s="61"/>
      <c r="J162" s="61"/>
      <c r="K162" s="61"/>
      <c r="L162" s="61"/>
      <c r="M162" s="61">
        <v>122</v>
      </c>
      <c r="N162" s="61"/>
      <c r="O162" s="61"/>
      <c r="P162" s="61"/>
      <c r="Q162" s="61"/>
      <c r="R162" s="97"/>
      <c r="S162" s="61"/>
      <c r="T162" s="94"/>
      <c r="U162" s="61"/>
      <c r="V162" s="61"/>
      <c r="W162" s="61"/>
      <c r="X162" s="61"/>
      <c r="Y162" s="61"/>
      <c r="Z162" s="61"/>
      <c r="AA162" s="61"/>
      <c r="AB162" s="105">
        <f t="shared" si="186"/>
        <v>17</v>
      </c>
      <c r="AC162" s="68" t="str">
        <f t="shared" si="187"/>
        <v>-</v>
      </c>
      <c r="AD162" s="68" t="str">
        <f t="shared" si="188"/>
        <v>-</v>
      </c>
      <c r="AE162" s="68" t="str">
        <f t="shared" si="189"/>
        <v>-</v>
      </c>
      <c r="AF162" s="32">
        <v>158</v>
      </c>
      <c r="AG162" s="32">
        <f t="shared" si="214"/>
        <v>158</v>
      </c>
      <c r="AH162" s="32" t="str">
        <f t="shared" si="190"/>
        <v>-</v>
      </c>
      <c r="AI162" s="17">
        <v>158</v>
      </c>
      <c r="AL162" s="10">
        <f t="shared" si="191"/>
        <v>0</v>
      </c>
      <c r="AM162" s="10">
        <f t="shared" si="192"/>
        <v>1</v>
      </c>
      <c r="AN162" s="10">
        <f t="shared" si="193"/>
        <v>1</v>
      </c>
      <c r="AO162" s="10">
        <f t="shared" si="194"/>
        <v>1</v>
      </c>
      <c r="AP162" s="10">
        <f t="shared" si="195"/>
        <v>2</v>
      </c>
      <c r="AQ162" s="10">
        <f t="shared" si="196"/>
        <v>2</v>
      </c>
      <c r="AR162" s="10">
        <f t="shared" si="197"/>
        <v>1</v>
      </c>
      <c r="AS162" s="10">
        <f t="shared" si="198"/>
        <v>1</v>
      </c>
      <c r="AT162" s="10">
        <f t="shared" si="199"/>
        <v>1</v>
      </c>
      <c r="AU162" s="10">
        <f t="shared" si="200"/>
        <v>1</v>
      </c>
      <c r="AV162" s="10">
        <f t="shared" si="201"/>
        <v>1</v>
      </c>
      <c r="AW162" s="10">
        <f t="shared" si="202"/>
        <v>1</v>
      </c>
      <c r="AX162" s="10">
        <f t="shared" si="203"/>
        <v>1</v>
      </c>
      <c r="AY162" s="10">
        <f t="shared" si="204"/>
        <v>1</v>
      </c>
      <c r="AZ162" s="10">
        <f t="shared" si="205"/>
        <v>0</v>
      </c>
      <c r="BA162" s="10">
        <f t="shared" si="206"/>
        <v>1</v>
      </c>
      <c r="BB162" s="10">
        <f t="shared" si="207"/>
        <v>1</v>
      </c>
      <c r="BC162" s="10">
        <f t="shared" si="208"/>
        <v>1</v>
      </c>
      <c r="BD162" s="10">
        <f t="shared" si="209"/>
        <v>1</v>
      </c>
      <c r="BF162" s="10">
        <f t="shared" si="210"/>
        <v>2</v>
      </c>
      <c r="BI162" s="10">
        <f t="shared" si="221"/>
        <v>122</v>
      </c>
      <c r="BJ162" s="10" t="str">
        <f t="shared" si="222"/>
        <v/>
      </c>
      <c r="BK162" s="10" t="str">
        <f t="shared" si="223"/>
        <v/>
      </c>
      <c r="BL162" s="10" t="str">
        <f t="shared" si="224"/>
        <v/>
      </c>
      <c r="BM162" s="10" t="str">
        <f t="shared" si="225"/>
        <v/>
      </c>
      <c r="BN162" s="10" t="str">
        <f t="shared" si="226"/>
        <v/>
      </c>
      <c r="BO162" s="10" t="str">
        <f t="shared" si="227"/>
        <v/>
      </c>
      <c r="BP162" s="10" t="str">
        <f t="shared" si="228"/>
        <v/>
      </c>
      <c r="BQ162" s="10" t="str">
        <f t="shared" si="229"/>
        <v/>
      </c>
      <c r="BR162" s="10" t="str">
        <f t="shared" si="230"/>
        <v/>
      </c>
      <c r="BS162" s="10" t="str">
        <f t="shared" si="231"/>
        <v/>
      </c>
      <c r="BT162" s="10" t="str">
        <f t="shared" si="232"/>
        <v/>
      </c>
      <c r="BU162" s="10" t="str">
        <f t="shared" si="233"/>
        <v/>
      </c>
      <c r="BV162" s="10" t="str">
        <f t="shared" si="234"/>
        <v/>
      </c>
      <c r="BW162" s="10" t="str">
        <f t="shared" si="235"/>
        <v/>
      </c>
      <c r="BX162" s="10" t="str">
        <f t="shared" si="215"/>
        <v/>
      </c>
      <c r="BY162" s="10" t="str">
        <f t="shared" si="216"/>
        <v>-</v>
      </c>
      <c r="BZ162" s="10" t="str">
        <f t="shared" si="217"/>
        <v>-</v>
      </c>
      <c r="CA162" s="10" t="str">
        <f t="shared" si="218"/>
        <v>-</v>
      </c>
      <c r="CB162" s="31">
        <f t="shared" si="219"/>
        <v>14</v>
      </c>
      <c r="CD162">
        <f t="shared" si="211"/>
        <v>122</v>
      </c>
      <c r="EO162" s="10">
        <v>157</v>
      </c>
      <c r="EQ162" s="10">
        <f t="shared" si="236"/>
        <v>158</v>
      </c>
      <c r="ER162" s="10" t="str">
        <f t="shared" si="213"/>
        <v>(158)</v>
      </c>
    </row>
    <row r="163" spans="1:148" ht="15.75" x14ac:dyDescent="0.25">
      <c r="A163" s="7" t="str">
        <f t="shared" si="182"/>
        <v>158 (158)</v>
      </c>
      <c r="B163" s="92" t="s">
        <v>234</v>
      </c>
      <c r="C163" s="62" t="s">
        <v>202</v>
      </c>
      <c r="D163" s="20">
        <f t="shared" si="183"/>
        <v>122</v>
      </c>
      <c r="E163" s="18"/>
      <c r="F163" s="14">
        <f t="shared" si="184"/>
        <v>1</v>
      </c>
      <c r="G163" s="19">
        <f t="shared" si="185"/>
        <v>61</v>
      </c>
      <c r="H163" s="18"/>
      <c r="I163" s="61"/>
      <c r="J163" s="61"/>
      <c r="K163" s="61"/>
      <c r="L163" s="61"/>
      <c r="M163" s="61"/>
      <c r="N163" s="61"/>
      <c r="O163" s="61">
        <v>122</v>
      </c>
      <c r="P163" s="61"/>
      <c r="Q163" s="61"/>
      <c r="R163" s="97"/>
      <c r="S163" s="61"/>
      <c r="T163" s="94"/>
      <c r="U163" s="61"/>
      <c r="V163" s="61"/>
      <c r="W163" s="61"/>
      <c r="X163" s="61"/>
      <c r="Y163" s="61"/>
      <c r="Z163" s="61"/>
      <c r="AA163" s="61"/>
      <c r="AB163" s="105">
        <f t="shared" si="186"/>
        <v>17</v>
      </c>
      <c r="AC163" s="68" t="str">
        <f t="shared" si="187"/>
        <v>-</v>
      </c>
      <c r="AD163" s="68" t="str">
        <f t="shared" si="188"/>
        <v>-</v>
      </c>
      <c r="AE163" s="68" t="str">
        <f t="shared" si="189"/>
        <v>-</v>
      </c>
      <c r="AF163" s="32">
        <v>158</v>
      </c>
      <c r="AG163" s="32">
        <f t="shared" si="214"/>
        <v>158</v>
      </c>
      <c r="AH163" s="32" t="str">
        <f t="shared" si="190"/>
        <v>-</v>
      </c>
      <c r="AI163" s="17">
        <v>159</v>
      </c>
      <c r="AL163" s="10">
        <f t="shared" si="191"/>
        <v>0</v>
      </c>
      <c r="AM163" s="10">
        <f t="shared" si="192"/>
        <v>1</v>
      </c>
      <c r="AN163" s="10">
        <f t="shared" si="193"/>
        <v>1</v>
      </c>
      <c r="AO163" s="10">
        <f t="shared" si="194"/>
        <v>1</v>
      </c>
      <c r="AP163" s="10">
        <f t="shared" si="195"/>
        <v>1</v>
      </c>
      <c r="AQ163" s="10">
        <f t="shared" si="196"/>
        <v>1</v>
      </c>
      <c r="AR163" s="10">
        <f t="shared" si="197"/>
        <v>2</v>
      </c>
      <c r="AS163" s="10">
        <f t="shared" si="198"/>
        <v>2</v>
      </c>
      <c r="AT163" s="10">
        <f t="shared" si="199"/>
        <v>1</v>
      </c>
      <c r="AU163" s="10">
        <f t="shared" si="200"/>
        <v>1</v>
      </c>
      <c r="AV163" s="10">
        <f t="shared" si="201"/>
        <v>1</v>
      </c>
      <c r="AW163" s="10">
        <f t="shared" si="202"/>
        <v>1</v>
      </c>
      <c r="AX163" s="10">
        <f t="shared" si="203"/>
        <v>1</v>
      </c>
      <c r="AY163" s="10">
        <f t="shared" si="204"/>
        <v>1</v>
      </c>
      <c r="AZ163" s="10">
        <f t="shared" si="205"/>
        <v>0</v>
      </c>
      <c r="BA163" s="10">
        <f t="shared" si="206"/>
        <v>1</v>
      </c>
      <c r="BB163" s="10">
        <f t="shared" si="207"/>
        <v>1</v>
      </c>
      <c r="BC163" s="10">
        <f t="shared" si="208"/>
        <v>1</v>
      </c>
      <c r="BD163" s="10">
        <f t="shared" si="209"/>
        <v>1</v>
      </c>
      <c r="BF163" s="10">
        <f t="shared" si="210"/>
        <v>2</v>
      </c>
      <c r="BI163" s="10">
        <f t="shared" si="221"/>
        <v>122</v>
      </c>
      <c r="BJ163" s="10" t="str">
        <f t="shared" si="222"/>
        <v/>
      </c>
      <c r="BK163" s="10" t="str">
        <f t="shared" si="223"/>
        <v/>
      </c>
      <c r="BL163" s="10" t="str">
        <f t="shared" si="224"/>
        <v/>
      </c>
      <c r="BM163" s="10" t="str">
        <f t="shared" si="225"/>
        <v/>
      </c>
      <c r="BN163" s="10" t="str">
        <f t="shared" si="226"/>
        <v/>
      </c>
      <c r="BO163" s="10" t="str">
        <f t="shared" si="227"/>
        <v/>
      </c>
      <c r="BP163" s="10" t="str">
        <f t="shared" si="228"/>
        <v/>
      </c>
      <c r="BQ163" s="10" t="str">
        <f t="shared" si="229"/>
        <v/>
      </c>
      <c r="BR163" s="10" t="str">
        <f t="shared" si="230"/>
        <v/>
      </c>
      <c r="BS163" s="10" t="str">
        <f t="shared" si="231"/>
        <v/>
      </c>
      <c r="BT163" s="10" t="str">
        <f t="shared" si="232"/>
        <v/>
      </c>
      <c r="BU163" s="10" t="str">
        <f t="shared" si="233"/>
        <v/>
      </c>
      <c r="BV163" s="10" t="str">
        <f t="shared" si="234"/>
        <v/>
      </c>
      <c r="BW163" s="10" t="str">
        <f t="shared" si="235"/>
        <v/>
      </c>
      <c r="BX163" s="10" t="str">
        <f t="shared" si="215"/>
        <v/>
      </c>
      <c r="BY163" s="10" t="str">
        <f t="shared" si="216"/>
        <v>-</v>
      </c>
      <c r="BZ163" s="10" t="str">
        <f t="shared" si="217"/>
        <v>-</v>
      </c>
      <c r="CA163" s="10" t="str">
        <f t="shared" si="218"/>
        <v>-</v>
      </c>
      <c r="CB163" s="31">
        <f t="shared" si="219"/>
        <v>14</v>
      </c>
      <c r="CD163">
        <f t="shared" si="211"/>
        <v>122</v>
      </c>
      <c r="EO163" s="10">
        <v>158</v>
      </c>
      <c r="EQ163" s="10">
        <f t="shared" si="236"/>
        <v>158</v>
      </c>
      <c r="ER163" s="10" t="str">
        <f t="shared" si="213"/>
        <v>(158)</v>
      </c>
    </row>
    <row r="164" spans="1:148" ht="15.75" x14ac:dyDescent="0.25">
      <c r="A164" s="7" t="str">
        <f t="shared" si="182"/>
        <v>160 (160)</v>
      </c>
      <c r="B164" s="39" t="s">
        <v>255</v>
      </c>
      <c r="C164" s="9" t="s">
        <v>272</v>
      </c>
      <c r="D164" s="20">
        <f t="shared" si="183"/>
        <v>119</v>
      </c>
      <c r="E164" s="18"/>
      <c r="F164" s="14">
        <f t="shared" si="184"/>
        <v>2</v>
      </c>
      <c r="G164" s="19">
        <f t="shared" si="185"/>
        <v>29.75</v>
      </c>
      <c r="H164" s="18"/>
      <c r="I164" s="14"/>
      <c r="J164" s="14"/>
      <c r="K164" s="14"/>
      <c r="L164" s="14"/>
      <c r="M164" s="14"/>
      <c r="N164" s="14">
        <v>97</v>
      </c>
      <c r="O164" s="14"/>
      <c r="P164" s="14"/>
      <c r="Q164" s="14">
        <v>22</v>
      </c>
      <c r="R164" s="50"/>
      <c r="S164" s="29"/>
      <c r="T164" s="51"/>
      <c r="U164" s="14"/>
      <c r="V164" s="64"/>
      <c r="W164" s="64"/>
      <c r="X164" s="14"/>
      <c r="Y164" s="14"/>
      <c r="Z164" s="14"/>
      <c r="AA164" s="14"/>
      <c r="AB164" s="24">
        <f t="shared" si="186"/>
        <v>17</v>
      </c>
      <c r="AC164" s="68" t="str">
        <f t="shared" si="187"/>
        <v>-</v>
      </c>
      <c r="AD164" s="68" t="str">
        <f t="shared" si="188"/>
        <v>-</v>
      </c>
      <c r="AE164" s="68" t="str">
        <f t="shared" si="189"/>
        <v>-</v>
      </c>
      <c r="AF164" s="32">
        <v>160</v>
      </c>
      <c r="AG164" s="32">
        <f t="shared" si="214"/>
        <v>160</v>
      </c>
      <c r="AH164" s="32">
        <f t="shared" si="190"/>
        <v>160</v>
      </c>
      <c r="AI164" s="17">
        <v>160</v>
      </c>
      <c r="AL164" s="10">
        <f t="shared" si="191"/>
        <v>0</v>
      </c>
      <c r="AM164" s="10">
        <f t="shared" si="192"/>
        <v>1</v>
      </c>
      <c r="AN164" s="10">
        <f t="shared" si="193"/>
        <v>1</v>
      </c>
      <c r="AO164" s="10">
        <f t="shared" si="194"/>
        <v>1</v>
      </c>
      <c r="AP164" s="10">
        <f t="shared" si="195"/>
        <v>1</v>
      </c>
      <c r="AQ164" s="10">
        <f t="shared" si="196"/>
        <v>2</v>
      </c>
      <c r="AR164" s="10">
        <f t="shared" si="197"/>
        <v>2</v>
      </c>
      <c r="AS164" s="10">
        <f t="shared" si="198"/>
        <v>1</v>
      </c>
      <c r="AT164" s="10">
        <f t="shared" si="199"/>
        <v>2</v>
      </c>
      <c r="AU164" s="10">
        <f t="shared" si="200"/>
        <v>2</v>
      </c>
      <c r="AV164" s="10">
        <f t="shared" si="201"/>
        <v>1</v>
      </c>
      <c r="AW164" s="10">
        <f t="shared" si="202"/>
        <v>1</v>
      </c>
      <c r="AX164" s="10">
        <f t="shared" si="203"/>
        <v>1</v>
      </c>
      <c r="AY164" s="10">
        <f t="shared" si="204"/>
        <v>1</v>
      </c>
      <c r="AZ164" s="10">
        <f t="shared" si="205"/>
        <v>0</v>
      </c>
      <c r="BA164" s="10">
        <f t="shared" si="206"/>
        <v>1</v>
      </c>
      <c r="BB164" s="10">
        <f t="shared" si="207"/>
        <v>1</v>
      </c>
      <c r="BC164" s="10">
        <f t="shared" si="208"/>
        <v>1</v>
      </c>
      <c r="BD164" s="10">
        <f t="shared" si="209"/>
        <v>1</v>
      </c>
      <c r="BF164" s="10">
        <f t="shared" si="210"/>
        <v>2</v>
      </c>
      <c r="BI164" s="10">
        <f t="shared" si="221"/>
        <v>97</v>
      </c>
      <c r="BJ164" s="10">
        <f t="shared" si="222"/>
        <v>22</v>
      </c>
      <c r="BK164" s="10" t="str">
        <f t="shared" si="223"/>
        <v/>
      </c>
      <c r="BL164" s="10" t="str">
        <f t="shared" si="224"/>
        <v/>
      </c>
      <c r="BM164" s="10" t="str">
        <f t="shared" si="225"/>
        <v/>
      </c>
      <c r="BN164" s="10" t="str">
        <f t="shared" si="226"/>
        <v/>
      </c>
      <c r="BO164" s="10" t="str">
        <f t="shared" si="227"/>
        <v/>
      </c>
      <c r="BP164" s="10" t="str">
        <f t="shared" si="228"/>
        <v/>
      </c>
      <c r="BQ164" s="10" t="str">
        <f t="shared" si="229"/>
        <v/>
      </c>
      <c r="BR164" s="10" t="str">
        <f t="shared" si="230"/>
        <v/>
      </c>
      <c r="BS164" s="10" t="str">
        <f t="shared" si="231"/>
        <v/>
      </c>
      <c r="BT164" s="10" t="str">
        <f t="shared" si="232"/>
        <v/>
      </c>
      <c r="BU164" s="10" t="str">
        <f t="shared" si="233"/>
        <v/>
      </c>
      <c r="BV164" s="10" t="str">
        <f t="shared" si="234"/>
        <v/>
      </c>
      <c r="BW164" s="10" t="str">
        <f t="shared" si="235"/>
        <v/>
      </c>
      <c r="BX164" s="10" t="str">
        <f t="shared" si="215"/>
        <v/>
      </c>
      <c r="BY164" s="10" t="str">
        <f t="shared" si="216"/>
        <v>-</v>
      </c>
      <c r="BZ164" s="10" t="str">
        <f t="shared" si="217"/>
        <v>-</v>
      </c>
      <c r="CA164" s="10" t="str">
        <f t="shared" si="218"/>
        <v>-</v>
      </c>
      <c r="CB164" s="31">
        <f t="shared" si="219"/>
        <v>13</v>
      </c>
      <c r="CD164">
        <f t="shared" si="211"/>
        <v>119</v>
      </c>
      <c r="EO164" s="10">
        <v>159</v>
      </c>
      <c r="EQ164" s="10">
        <f t="shared" si="236"/>
        <v>160</v>
      </c>
      <c r="ER164" s="10" t="str">
        <f t="shared" si="213"/>
        <v>(160)</v>
      </c>
    </row>
    <row r="165" spans="1:148" ht="15.75" x14ac:dyDescent="0.25">
      <c r="A165" s="7" t="str">
        <f t="shared" si="182"/>
        <v>161 (161)</v>
      </c>
      <c r="B165" s="33" t="s">
        <v>58</v>
      </c>
      <c r="C165" s="34" t="s">
        <v>32</v>
      </c>
      <c r="D165" s="20">
        <f t="shared" si="183"/>
        <v>117</v>
      </c>
      <c r="E165" s="18"/>
      <c r="F165" s="14">
        <f t="shared" si="184"/>
        <v>1</v>
      </c>
      <c r="G165" s="19">
        <f t="shared" si="185"/>
        <v>58.5</v>
      </c>
      <c r="H165" s="18"/>
      <c r="I165" s="61"/>
      <c r="J165" s="61"/>
      <c r="K165" s="61"/>
      <c r="L165" s="61"/>
      <c r="M165" s="61"/>
      <c r="N165" s="61"/>
      <c r="O165" s="100"/>
      <c r="P165" s="61"/>
      <c r="Q165" s="61"/>
      <c r="R165" s="97"/>
      <c r="S165" s="61"/>
      <c r="T165" s="94"/>
      <c r="U165" s="100">
        <v>117</v>
      </c>
      <c r="V165" s="61"/>
      <c r="W165" s="61"/>
      <c r="X165" s="61"/>
      <c r="Y165" s="61"/>
      <c r="Z165" s="61"/>
      <c r="AA165" s="61"/>
      <c r="AB165" s="105">
        <f t="shared" si="186"/>
        <v>17</v>
      </c>
      <c r="AC165" s="68" t="str">
        <f t="shared" si="187"/>
        <v>-</v>
      </c>
      <c r="AD165" s="68" t="str">
        <f t="shared" si="188"/>
        <v>-</v>
      </c>
      <c r="AE165" s="68" t="str">
        <f t="shared" si="189"/>
        <v>-</v>
      </c>
      <c r="AF165" s="32">
        <v>161</v>
      </c>
      <c r="AG165" s="32">
        <f t="shared" si="214"/>
        <v>161</v>
      </c>
      <c r="AH165" s="32" t="str">
        <f t="shared" si="190"/>
        <v>-</v>
      </c>
      <c r="AI165" s="17">
        <v>161</v>
      </c>
      <c r="AL165" s="10">
        <f t="shared" ref="AL165:AL196" si="237">COUNT($I$3,I165,H165)</f>
        <v>0</v>
      </c>
      <c r="AM165" s="10">
        <f t="shared" ref="AM165:AM196" si="238">COUNT($J$3,J165,I165)</f>
        <v>1</v>
      </c>
      <c r="AN165" s="10">
        <f t="shared" ref="AN165:AN196" si="239">COUNT($K$3,K165,J165)</f>
        <v>1</v>
      </c>
      <c r="AO165" s="10">
        <f t="shared" ref="AO165:AO196" si="240">COUNT($L$3,L165,K165)</f>
        <v>1</v>
      </c>
      <c r="AP165" s="10">
        <f t="shared" ref="AP165:AP196" si="241">COUNT($M$3,M165,L165)</f>
        <v>1</v>
      </c>
      <c r="AQ165" s="10">
        <f t="shared" ref="AQ165:AQ196" si="242">COUNT($N$3,N165,M165)</f>
        <v>1</v>
      </c>
      <c r="AR165" s="10">
        <f t="shared" ref="AR165:AR196" si="243">COUNT($O$3,O165,N165)</f>
        <v>1</v>
      </c>
      <c r="AS165" s="10">
        <f t="shared" ref="AS165:AS196" si="244">COUNT($P$3,P165,O165)</f>
        <v>1</v>
      </c>
      <c r="AT165" s="10">
        <f t="shared" ref="AT165:AT196" si="245">COUNT($Q$3,Q165,P165)</f>
        <v>1</v>
      </c>
      <c r="AU165" s="10">
        <f t="shared" ref="AU165:AU196" si="246">COUNT($R$3,R165,Q165)</f>
        <v>1</v>
      </c>
      <c r="AV165" s="10">
        <f t="shared" ref="AV165:AV196" si="247">COUNT($S$3,S165,R165)</f>
        <v>1</v>
      </c>
      <c r="AW165" s="10">
        <f t="shared" ref="AW165:AW196" si="248">COUNT($T$3,T165,S165)</f>
        <v>1</v>
      </c>
      <c r="AX165" s="10">
        <f t="shared" ref="AX165:AX196" si="249">COUNT($U$3,U165,T165)</f>
        <v>2</v>
      </c>
      <c r="AY165" s="10">
        <f t="shared" ref="AY165:AY196" si="250">COUNT($V$3,V165,U165)</f>
        <v>2</v>
      </c>
      <c r="AZ165" s="10">
        <f t="shared" ref="AZ165:AZ196" si="251">COUNT($W$3,W165,V165)</f>
        <v>0</v>
      </c>
      <c r="BA165" s="10">
        <f t="shared" ref="BA165:BA196" si="252">COUNT($X$3,X165,W165)</f>
        <v>1</v>
      </c>
      <c r="BB165" s="10">
        <f t="shared" ref="BB165:BB196" si="253">COUNT($Y$3,Y165,X165)</f>
        <v>1</v>
      </c>
      <c r="BC165" s="10">
        <f t="shared" ref="BC165:BC196" si="254">COUNT($Z$3,Z165,Y165)</f>
        <v>1</v>
      </c>
      <c r="BD165" s="10">
        <f t="shared" ref="BD165:BD196" si="255">COUNT($AA$3,AA165,Z165)</f>
        <v>1</v>
      </c>
      <c r="BF165" s="10">
        <f t="shared" ref="BF165:BF196" si="256">IF(H165="x",1,2)</f>
        <v>2</v>
      </c>
      <c r="BI165" s="10">
        <f t="shared" si="221"/>
        <v>117</v>
      </c>
      <c r="BJ165" s="10" t="str">
        <f t="shared" si="222"/>
        <v/>
      </c>
      <c r="BK165" s="10" t="str">
        <f t="shared" si="223"/>
        <v/>
      </c>
      <c r="BL165" s="10" t="str">
        <f t="shared" si="224"/>
        <v/>
      </c>
      <c r="BM165" s="10" t="str">
        <f t="shared" si="225"/>
        <v/>
      </c>
      <c r="BN165" s="10" t="str">
        <f t="shared" si="226"/>
        <v/>
      </c>
      <c r="BO165" s="10" t="str">
        <f t="shared" si="227"/>
        <v/>
      </c>
      <c r="BP165" s="10" t="str">
        <f t="shared" si="228"/>
        <v/>
      </c>
      <c r="BQ165" s="10" t="str">
        <f t="shared" si="229"/>
        <v/>
      </c>
      <c r="BR165" s="10" t="str">
        <f t="shared" si="230"/>
        <v/>
      </c>
      <c r="BS165" s="10" t="str">
        <f t="shared" si="231"/>
        <v/>
      </c>
      <c r="BT165" s="10" t="str">
        <f t="shared" si="232"/>
        <v/>
      </c>
      <c r="BU165" s="10" t="str">
        <f t="shared" si="233"/>
        <v/>
      </c>
      <c r="BV165" s="10" t="str">
        <f t="shared" si="234"/>
        <v/>
      </c>
      <c r="BW165" s="10" t="str">
        <f t="shared" si="235"/>
        <v/>
      </c>
      <c r="BX165" s="10" t="str">
        <f t="shared" si="215"/>
        <v/>
      </c>
      <c r="BY165" s="10" t="str">
        <f t="shared" si="216"/>
        <v>-</v>
      </c>
      <c r="BZ165" s="10" t="str">
        <f t="shared" si="217"/>
        <v>-</v>
      </c>
      <c r="CA165" s="10" t="str">
        <f t="shared" si="218"/>
        <v>-</v>
      </c>
      <c r="CB165" s="31">
        <f t="shared" si="219"/>
        <v>14</v>
      </c>
      <c r="CD165">
        <f t="shared" si="211"/>
        <v>117</v>
      </c>
      <c r="EO165" s="10">
        <v>206</v>
      </c>
      <c r="EQ165" s="10">
        <f>IF(BF165&gt;1,AG165,"")</f>
        <v>161</v>
      </c>
      <c r="ER165" s="10" t="str">
        <f t="shared" si="213"/>
        <v>(161)</v>
      </c>
    </row>
    <row r="166" spans="1:148" ht="15.75" x14ac:dyDescent="0.25">
      <c r="A166" s="7" t="str">
        <f t="shared" si="182"/>
        <v>162 (162)</v>
      </c>
      <c r="B166" s="92" t="s">
        <v>284</v>
      </c>
      <c r="C166" s="9" t="s">
        <v>89</v>
      </c>
      <c r="D166" s="20">
        <f t="shared" si="183"/>
        <v>115</v>
      </c>
      <c r="E166" s="18"/>
      <c r="F166" s="14">
        <f t="shared" si="184"/>
        <v>1</v>
      </c>
      <c r="G166" s="19">
        <f t="shared" si="185"/>
        <v>57.5</v>
      </c>
      <c r="H166" s="18"/>
      <c r="I166" s="14"/>
      <c r="J166" s="14"/>
      <c r="K166" s="14"/>
      <c r="L166" s="14"/>
      <c r="M166" s="14"/>
      <c r="N166" s="14"/>
      <c r="O166" s="14"/>
      <c r="P166" s="14"/>
      <c r="Q166" s="14"/>
      <c r="R166" s="50"/>
      <c r="S166" s="29"/>
      <c r="T166" s="51"/>
      <c r="U166" s="14"/>
      <c r="V166" s="64"/>
      <c r="W166" s="64"/>
      <c r="X166" s="14"/>
      <c r="Y166" s="14">
        <v>115</v>
      </c>
      <c r="Z166" s="14"/>
      <c r="AA166" s="14"/>
      <c r="AB166" s="24">
        <f t="shared" si="186"/>
        <v>17</v>
      </c>
      <c r="AC166" s="68" t="str">
        <f t="shared" si="187"/>
        <v>-</v>
      </c>
      <c r="AD166" s="68" t="str">
        <f t="shared" si="188"/>
        <v>-</v>
      </c>
      <c r="AE166" s="68" t="str">
        <f t="shared" si="189"/>
        <v>-</v>
      </c>
      <c r="AF166" s="32">
        <v>162</v>
      </c>
      <c r="AG166" s="32">
        <f t="shared" ref="AG166:AG197" si="257">IF(D166&lt;D165,AI166,AG165)</f>
        <v>162</v>
      </c>
      <c r="AH166" s="32" t="str">
        <f t="shared" si="190"/>
        <v>-</v>
      </c>
      <c r="AI166" s="17">
        <v>162</v>
      </c>
      <c r="AL166" s="10">
        <f t="shared" si="237"/>
        <v>0</v>
      </c>
      <c r="AM166" s="10">
        <f t="shared" si="238"/>
        <v>1</v>
      </c>
      <c r="AN166" s="10">
        <f t="shared" si="239"/>
        <v>1</v>
      </c>
      <c r="AO166" s="10">
        <f t="shared" si="240"/>
        <v>1</v>
      </c>
      <c r="AP166" s="10">
        <f t="shared" si="241"/>
        <v>1</v>
      </c>
      <c r="AQ166" s="10">
        <f t="shared" si="242"/>
        <v>1</v>
      </c>
      <c r="AR166" s="10">
        <f t="shared" si="243"/>
        <v>1</v>
      </c>
      <c r="AS166" s="10">
        <f t="shared" si="244"/>
        <v>1</v>
      </c>
      <c r="AT166" s="10">
        <f t="shared" si="245"/>
        <v>1</v>
      </c>
      <c r="AU166" s="10">
        <f t="shared" si="246"/>
        <v>1</v>
      </c>
      <c r="AV166" s="10">
        <f t="shared" si="247"/>
        <v>1</v>
      </c>
      <c r="AW166" s="10">
        <f t="shared" si="248"/>
        <v>1</v>
      </c>
      <c r="AX166" s="10">
        <f t="shared" si="249"/>
        <v>1</v>
      </c>
      <c r="AY166" s="10">
        <f t="shared" si="250"/>
        <v>1</v>
      </c>
      <c r="AZ166" s="10">
        <f t="shared" si="251"/>
        <v>0</v>
      </c>
      <c r="BA166" s="10">
        <f t="shared" si="252"/>
        <v>1</v>
      </c>
      <c r="BB166" s="10">
        <f t="shared" si="253"/>
        <v>2</v>
      </c>
      <c r="BC166" s="10">
        <f t="shared" si="254"/>
        <v>2</v>
      </c>
      <c r="BD166" s="10">
        <f t="shared" si="255"/>
        <v>1</v>
      </c>
      <c r="BF166" s="10">
        <f t="shared" si="256"/>
        <v>2</v>
      </c>
      <c r="BI166" s="10">
        <f t="shared" si="221"/>
        <v>115</v>
      </c>
      <c r="BJ166" s="10" t="str">
        <f t="shared" si="222"/>
        <v/>
      </c>
      <c r="BK166" s="10" t="str">
        <f t="shared" si="223"/>
        <v/>
      </c>
      <c r="BL166" s="10" t="str">
        <f t="shared" si="224"/>
        <v/>
      </c>
      <c r="BM166" s="10" t="str">
        <f t="shared" si="225"/>
        <v/>
      </c>
      <c r="BN166" s="10" t="str">
        <f t="shared" si="226"/>
        <v/>
      </c>
      <c r="BO166" s="10" t="str">
        <f t="shared" si="227"/>
        <v/>
      </c>
      <c r="BP166" s="10" t="str">
        <f t="shared" si="228"/>
        <v/>
      </c>
      <c r="BQ166" s="10" t="str">
        <f t="shared" si="229"/>
        <v/>
      </c>
      <c r="BR166" s="10" t="str">
        <f t="shared" si="230"/>
        <v/>
      </c>
      <c r="BS166" s="10" t="str">
        <f t="shared" si="231"/>
        <v/>
      </c>
      <c r="BT166" s="10" t="str">
        <f t="shared" si="232"/>
        <v/>
      </c>
      <c r="BU166" s="10" t="str">
        <f t="shared" si="233"/>
        <v/>
      </c>
      <c r="BV166" s="10" t="str">
        <f t="shared" si="234"/>
        <v/>
      </c>
      <c r="BW166" s="10" t="str">
        <f t="shared" si="235"/>
        <v/>
      </c>
      <c r="BX166" s="10" t="str">
        <f t="shared" si="215"/>
        <v/>
      </c>
      <c r="BY166" s="10" t="str">
        <f t="shared" si="216"/>
        <v>-</v>
      </c>
      <c r="BZ166" s="10" t="str">
        <f t="shared" si="217"/>
        <v>-</v>
      </c>
      <c r="CA166" s="10" t="str">
        <f t="shared" si="218"/>
        <v>-</v>
      </c>
      <c r="CB166" s="31">
        <f t="shared" si="219"/>
        <v>14</v>
      </c>
      <c r="CD166">
        <f t="shared" si="211"/>
        <v>115</v>
      </c>
      <c r="EO166" s="10">
        <v>160</v>
      </c>
      <c r="EQ166" s="10">
        <f>IF(BF166&gt;=1,AG166,"")</f>
        <v>162</v>
      </c>
      <c r="ER166" s="10" t="str">
        <f t="shared" si="213"/>
        <v>(162)</v>
      </c>
    </row>
    <row r="167" spans="1:148" ht="15.75" x14ac:dyDescent="0.25">
      <c r="A167" s="7" t="str">
        <f t="shared" si="182"/>
        <v>163 (163)</v>
      </c>
      <c r="B167" s="8" t="s">
        <v>60</v>
      </c>
      <c r="C167" s="9" t="s">
        <v>36</v>
      </c>
      <c r="D167" s="20">
        <f t="shared" si="183"/>
        <v>109</v>
      </c>
      <c r="E167" s="18"/>
      <c r="F167" s="14">
        <f t="shared" si="184"/>
        <v>1</v>
      </c>
      <c r="G167" s="19">
        <f t="shared" si="185"/>
        <v>54.5</v>
      </c>
      <c r="H167" s="18"/>
      <c r="I167" s="14"/>
      <c r="J167" s="14"/>
      <c r="K167" s="14"/>
      <c r="L167" s="14"/>
      <c r="M167" s="14"/>
      <c r="N167" s="14"/>
      <c r="O167" s="14"/>
      <c r="P167" s="14"/>
      <c r="Q167" s="14"/>
      <c r="R167" s="50"/>
      <c r="S167" s="29">
        <v>109</v>
      </c>
      <c r="T167" s="51"/>
      <c r="U167" s="14"/>
      <c r="V167" s="64"/>
      <c r="W167" s="64"/>
      <c r="X167" s="14"/>
      <c r="Y167" s="14"/>
      <c r="Z167" s="14"/>
      <c r="AA167" s="14"/>
      <c r="AB167" s="24">
        <f t="shared" si="186"/>
        <v>17</v>
      </c>
      <c r="AC167" s="68" t="str">
        <f t="shared" si="187"/>
        <v>-</v>
      </c>
      <c r="AD167" s="68" t="str">
        <f t="shared" si="188"/>
        <v>-</v>
      </c>
      <c r="AE167" s="68" t="str">
        <f t="shared" si="189"/>
        <v>-</v>
      </c>
      <c r="AF167" s="32">
        <v>163</v>
      </c>
      <c r="AG167" s="32">
        <f t="shared" si="257"/>
        <v>163</v>
      </c>
      <c r="AH167" s="32" t="str">
        <f t="shared" si="190"/>
        <v>-</v>
      </c>
      <c r="AI167" s="17">
        <v>163</v>
      </c>
      <c r="AL167" s="10">
        <f t="shared" si="237"/>
        <v>0</v>
      </c>
      <c r="AM167" s="10">
        <f t="shared" si="238"/>
        <v>1</v>
      </c>
      <c r="AN167" s="10">
        <f t="shared" si="239"/>
        <v>1</v>
      </c>
      <c r="AO167" s="10">
        <f t="shared" si="240"/>
        <v>1</v>
      </c>
      <c r="AP167" s="10">
        <f t="shared" si="241"/>
        <v>1</v>
      </c>
      <c r="AQ167" s="10">
        <f t="shared" si="242"/>
        <v>1</v>
      </c>
      <c r="AR167" s="10">
        <f t="shared" si="243"/>
        <v>1</v>
      </c>
      <c r="AS167" s="10">
        <f t="shared" si="244"/>
        <v>1</v>
      </c>
      <c r="AT167" s="10">
        <f t="shared" si="245"/>
        <v>1</v>
      </c>
      <c r="AU167" s="10">
        <f t="shared" si="246"/>
        <v>1</v>
      </c>
      <c r="AV167" s="10">
        <f t="shared" si="247"/>
        <v>2</v>
      </c>
      <c r="AW167" s="10">
        <f t="shared" si="248"/>
        <v>2</v>
      </c>
      <c r="AX167" s="10">
        <f t="shared" si="249"/>
        <v>1</v>
      </c>
      <c r="AY167" s="10">
        <f t="shared" si="250"/>
        <v>1</v>
      </c>
      <c r="AZ167" s="10">
        <f t="shared" si="251"/>
        <v>0</v>
      </c>
      <c r="BA167" s="10">
        <f t="shared" si="252"/>
        <v>1</v>
      </c>
      <c r="BB167" s="10">
        <f t="shared" si="253"/>
        <v>1</v>
      </c>
      <c r="BC167" s="10">
        <f t="shared" si="254"/>
        <v>1</v>
      </c>
      <c r="BD167" s="10">
        <f t="shared" si="255"/>
        <v>1</v>
      </c>
      <c r="BF167" s="10">
        <f t="shared" si="256"/>
        <v>2</v>
      </c>
      <c r="BI167" s="10">
        <f t="shared" si="221"/>
        <v>109</v>
      </c>
      <c r="BJ167" s="10" t="str">
        <f t="shared" si="222"/>
        <v/>
      </c>
      <c r="BK167" s="10" t="str">
        <f t="shared" si="223"/>
        <v/>
      </c>
      <c r="BL167" s="10" t="str">
        <f t="shared" si="224"/>
        <v/>
      </c>
      <c r="BM167" s="10" t="str">
        <f t="shared" si="225"/>
        <v/>
      </c>
      <c r="BN167" s="10" t="str">
        <f t="shared" si="226"/>
        <v/>
      </c>
      <c r="BO167" s="10" t="str">
        <f t="shared" si="227"/>
        <v/>
      </c>
      <c r="BP167" s="10" t="str">
        <f t="shared" si="228"/>
        <v/>
      </c>
      <c r="BQ167" s="10" t="str">
        <f t="shared" si="229"/>
        <v/>
      </c>
      <c r="BR167" s="10" t="str">
        <f t="shared" si="230"/>
        <v/>
      </c>
      <c r="BS167" s="10" t="str">
        <f t="shared" si="231"/>
        <v/>
      </c>
      <c r="BT167" s="10" t="str">
        <f t="shared" si="232"/>
        <v/>
      </c>
      <c r="BU167" s="10" t="str">
        <f t="shared" si="233"/>
        <v/>
      </c>
      <c r="BV167" s="10" t="str">
        <f t="shared" si="234"/>
        <v/>
      </c>
      <c r="BW167" s="10" t="str">
        <f t="shared" si="235"/>
        <v/>
      </c>
      <c r="BX167" s="10" t="str">
        <f t="shared" si="215"/>
        <v/>
      </c>
      <c r="BY167" s="10" t="str">
        <f t="shared" si="216"/>
        <v>-</v>
      </c>
      <c r="BZ167" s="10" t="str">
        <f t="shared" si="217"/>
        <v>-</v>
      </c>
      <c r="CA167" s="10" t="str">
        <f t="shared" si="218"/>
        <v>-</v>
      </c>
      <c r="CB167" s="31">
        <f t="shared" si="219"/>
        <v>14</v>
      </c>
      <c r="CD167">
        <f t="shared" si="211"/>
        <v>109</v>
      </c>
      <c r="EO167" s="10">
        <v>161</v>
      </c>
      <c r="EQ167" s="10">
        <v>161</v>
      </c>
      <c r="ER167" s="10" t="str">
        <f t="shared" si="213"/>
        <v>(163)</v>
      </c>
    </row>
    <row r="168" spans="1:148" ht="15.75" x14ac:dyDescent="0.25">
      <c r="A168" s="7" t="str">
        <f t="shared" si="182"/>
        <v>164 (164)</v>
      </c>
      <c r="B168" s="8" t="s">
        <v>269</v>
      </c>
      <c r="C168" s="114" t="s">
        <v>41</v>
      </c>
      <c r="D168" s="20">
        <f t="shared" si="183"/>
        <v>108</v>
      </c>
      <c r="E168" s="18"/>
      <c r="F168" s="14">
        <f t="shared" si="184"/>
        <v>1</v>
      </c>
      <c r="G168" s="19">
        <f t="shared" si="185"/>
        <v>54</v>
      </c>
      <c r="H168" s="18"/>
      <c r="I168" s="14"/>
      <c r="J168" s="14"/>
      <c r="K168" s="14"/>
      <c r="L168" s="14"/>
      <c r="M168" s="14"/>
      <c r="N168" s="14">
        <v>108</v>
      </c>
      <c r="O168" s="14"/>
      <c r="P168" s="14"/>
      <c r="Q168" s="14"/>
      <c r="R168" s="50"/>
      <c r="S168" s="29"/>
      <c r="T168" s="51"/>
      <c r="U168" s="14"/>
      <c r="V168" s="14"/>
      <c r="W168" s="64"/>
      <c r="X168" s="14"/>
      <c r="Y168" s="14"/>
      <c r="Z168" s="14"/>
      <c r="AA168" s="14"/>
      <c r="AB168" s="24">
        <f t="shared" si="186"/>
        <v>17</v>
      </c>
      <c r="AC168" s="68" t="str">
        <f t="shared" si="187"/>
        <v>-</v>
      </c>
      <c r="AD168" s="68" t="str">
        <f t="shared" si="188"/>
        <v>-</v>
      </c>
      <c r="AE168" s="68" t="str">
        <f t="shared" si="189"/>
        <v>-</v>
      </c>
      <c r="AF168" s="32">
        <v>164</v>
      </c>
      <c r="AG168" s="32">
        <f t="shared" si="257"/>
        <v>164</v>
      </c>
      <c r="AH168" s="32" t="str">
        <f t="shared" si="190"/>
        <v>-</v>
      </c>
      <c r="AI168" s="17">
        <v>164</v>
      </c>
      <c r="AL168" s="10">
        <f t="shared" si="237"/>
        <v>0</v>
      </c>
      <c r="AM168" s="10">
        <f t="shared" si="238"/>
        <v>1</v>
      </c>
      <c r="AN168" s="10">
        <f t="shared" si="239"/>
        <v>1</v>
      </c>
      <c r="AO168" s="10">
        <f t="shared" si="240"/>
        <v>1</v>
      </c>
      <c r="AP168" s="10">
        <f t="shared" si="241"/>
        <v>1</v>
      </c>
      <c r="AQ168" s="10">
        <f t="shared" si="242"/>
        <v>2</v>
      </c>
      <c r="AR168" s="10">
        <f t="shared" si="243"/>
        <v>2</v>
      </c>
      <c r="AS168" s="10">
        <f t="shared" si="244"/>
        <v>1</v>
      </c>
      <c r="AT168" s="10">
        <f t="shared" si="245"/>
        <v>1</v>
      </c>
      <c r="AU168" s="10">
        <f t="shared" si="246"/>
        <v>1</v>
      </c>
      <c r="AV168" s="10">
        <f t="shared" si="247"/>
        <v>1</v>
      </c>
      <c r="AW168" s="10">
        <f t="shared" si="248"/>
        <v>1</v>
      </c>
      <c r="AX168" s="10">
        <f t="shared" si="249"/>
        <v>1</v>
      </c>
      <c r="AY168" s="10">
        <f t="shared" si="250"/>
        <v>1</v>
      </c>
      <c r="AZ168" s="10">
        <f t="shared" si="251"/>
        <v>0</v>
      </c>
      <c r="BA168" s="10">
        <f t="shared" si="252"/>
        <v>1</v>
      </c>
      <c r="BB168" s="10">
        <f t="shared" si="253"/>
        <v>1</v>
      </c>
      <c r="BC168" s="10">
        <f t="shared" si="254"/>
        <v>1</v>
      </c>
      <c r="BD168" s="10">
        <f t="shared" si="255"/>
        <v>1</v>
      </c>
      <c r="BF168" s="10">
        <f t="shared" si="256"/>
        <v>2</v>
      </c>
      <c r="BI168" s="10">
        <f t="shared" si="221"/>
        <v>108</v>
      </c>
      <c r="BJ168" s="10" t="str">
        <f t="shared" si="222"/>
        <v/>
      </c>
      <c r="BK168" s="10" t="str">
        <f t="shared" si="223"/>
        <v/>
      </c>
      <c r="BL168" s="10" t="str">
        <f t="shared" si="224"/>
        <v/>
      </c>
      <c r="BM168" s="10" t="str">
        <f t="shared" si="225"/>
        <v/>
      </c>
      <c r="BN168" s="10" t="str">
        <f t="shared" si="226"/>
        <v/>
      </c>
      <c r="BO168" s="10" t="str">
        <f t="shared" si="227"/>
        <v/>
      </c>
      <c r="BP168" s="10" t="str">
        <f t="shared" si="228"/>
        <v/>
      </c>
      <c r="BQ168" s="10" t="str">
        <f t="shared" si="229"/>
        <v/>
      </c>
      <c r="BR168" s="10" t="str">
        <f t="shared" si="230"/>
        <v/>
      </c>
      <c r="BS168" s="10" t="str">
        <f t="shared" si="231"/>
        <v/>
      </c>
      <c r="BT168" s="10" t="str">
        <f t="shared" si="232"/>
        <v/>
      </c>
      <c r="BU168" s="10" t="str">
        <f t="shared" si="233"/>
        <v/>
      </c>
      <c r="BV168" s="10" t="str">
        <f t="shared" si="234"/>
        <v/>
      </c>
      <c r="BW168" s="10" t="str">
        <f t="shared" si="235"/>
        <v/>
      </c>
      <c r="BX168" s="10" t="str">
        <f t="shared" si="215"/>
        <v/>
      </c>
      <c r="BY168" s="10" t="str">
        <f t="shared" si="216"/>
        <v>-</v>
      </c>
      <c r="BZ168" s="10" t="str">
        <f t="shared" si="217"/>
        <v>-</v>
      </c>
      <c r="CA168" s="10" t="str">
        <f t="shared" si="218"/>
        <v>-</v>
      </c>
      <c r="CB168" s="31">
        <f t="shared" si="219"/>
        <v>14</v>
      </c>
      <c r="CD168">
        <f t="shared" si="211"/>
        <v>108</v>
      </c>
      <c r="EO168" s="10">
        <v>162</v>
      </c>
      <c r="EQ168" s="10">
        <f>IF(BF168&gt;1,AG168,"")</f>
        <v>164</v>
      </c>
      <c r="ER168" s="10" t="str">
        <f t="shared" si="213"/>
        <v>(164)</v>
      </c>
    </row>
    <row r="169" spans="1:148" ht="15.75" x14ac:dyDescent="0.25">
      <c r="A169" s="7" t="str">
        <f t="shared" si="182"/>
        <v>165 (165)</v>
      </c>
      <c r="B169" s="8" t="s">
        <v>248</v>
      </c>
      <c r="C169" s="9" t="s">
        <v>41</v>
      </c>
      <c r="D169" s="20">
        <f t="shared" si="183"/>
        <v>96</v>
      </c>
      <c r="E169" s="18"/>
      <c r="F169" s="14">
        <f t="shared" si="184"/>
        <v>1</v>
      </c>
      <c r="G169" s="19">
        <f t="shared" si="185"/>
        <v>48</v>
      </c>
      <c r="H169" s="18"/>
      <c r="I169" s="14"/>
      <c r="J169" s="14"/>
      <c r="K169" s="14"/>
      <c r="L169" s="14"/>
      <c r="M169" s="14"/>
      <c r="N169" s="14"/>
      <c r="O169" s="14"/>
      <c r="P169" s="14"/>
      <c r="Q169" s="14">
        <v>96</v>
      </c>
      <c r="R169" s="50"/>
      <c r="S169" s="29"/>
      <c r="T169" s="51"/>
      <c r="U169" s="14"/>
      <c r="V169" s="64"/>
      <c r="W169" s="64"/>
      <c r="X169" s="14"/>
      <c r="Y169" s="14"/>
      <c r="Z169" s="14"/>
      <c r="AA169" s="14"/>
      <c r="AB169" s="24">
        <f t="shared" si="186"/>
        <v>17</v>
      </c>
      <c r="AC169" s="68" t="str">
        <f t="shared" si="187"/>
        <v>-</v>
      </c>
      <c r="AD169" s="68" t="str">
        <f t="shared" si="188"/>
        <v>-</v>
      </c>
      <c r="AE169" s="68" t="str">
        <f t="shared" si="189"/>
        <v>-</v>
      </c>
      <c r="AF169" s="32">
        <v>165</v>
      </c>
      <c r="AG169" s="32">
        <f t="shared" si="257"/>
        <v>165</v>
      </c>
      <c r="AH169" s="32" t="str">
        <f t="shared" si="190"/>
        <v>-</v>
      </c>
      <c r="AI169" s="17">
        <v>165</v>
      </c>
      <c r="AL169" s="10">
        <f t="shared" si="237"/>
        <v>0</v>
      </c>
      <c r="AM169" s="10">
        <f t="shared" si="238"/>
        <v>1</v>
      </c>
      <c r="AN169" s="10">
        <f t="shared" si="239"/>
        <v>1</v>
      </c>
      <c r="AO169" s="10">
        <f t="shared" si="240"/>
        <v>1</v>
      </c>
      <c r="AP169" s="10">
        <f t="shared" si="241"/>
        <v>1</v>
      </c>
      <c r="AQ169" s="10">
        <f t="shared" si="242"/>
        <v>1</v>
      </c>
      <c r="AR169" s="10">
        <f t="shared" si="243"/>
        <v>1</v>
      </c>
      <c r="AS169" s="10">
        <f t="shared" si="244"/>
        <v>1</v>
      </c>
      <c r="AT169" s="10">
        <f t="shared" si="245"/>
        <v>2</v>
      </c>
      <c r="AU169" s="10">
        <f t="shared" si="246"/>
        <v>2</v>
      </c>
      <c r="AV169" s="10">
        <f t="shared" si="247"/>
        <v>1</v>
      </c>
      <c r="AW169" s="10">
        <f t="shared" si="248"/>
        <v>1</v>
      </c>
      <c r="AX169" s="10">
        <f t="shared" si="249"/>
        <v>1</v>
      </c>
      <c r="AY169" s="10">
        <f t="shared" si="250"/>
        <v>1</v>
      </c>
      <c r="AZ169" s="10">
        <f t="shared" si="251"/>
        <v>0</v>
      </c>
      <c r="BA169" s="10">
        <f t="shared" si="252"/>
        <v>1</v>
      </c>
      <c r="BB169" s="10">
        <f t="shared" si="253"/>
        <v>1</v>
      </c>
      <c r="BC169" s="10">
        <f t="shared" si="254"/>
        <v>1</v>
      </c>
      <c r="BD169" s="10">
        <f t="shared" si="255"/>
        <v>1</v>
      </c>
      <c r="BF169" s="10">
        <f t="shared" si="256"/>
        <v>2</v>
      </c>
      <c r="BI169" s="10">
        <f t="shared" si="221"/>
        <v>96</v>
      </c>
      <c r="BJ169" s="10" t="str">
        <f t="shared" si="222"/>
        <v/>
      </c>
      <c r="BK169" s="10" t="str">
        <f t="shared" si="223"/>
        <v/>
      </c>
      <c r="BL169" s="10" t="str">
        <f t="shared" si="224"/>
        <v/>
      </c>
      <c r="BM169" s="10" t="str">
        <f t="shared" si="225"/>
        <v/>
      </c>
      <c r="BN169" s="10" t="str">
        <f t="shared" si="226"/>
        <v/>
      </c>
      <c r="BO169" s="10" t="str">
        <f t="shared" si="227"/>
        <v/>
      </c>
      <c r="BP169" s="10" t="str">
        <f t="shared" si="228"/>
        <v/>
      </c>
      <c r="BQ169" s="10" t="str">
        <f t="shared" si="229"/>
        <v/>
      </c>
      <c r="BR169" s="10" t="str">
        <f t="shared" si="230"/>
        <v/>
      </c>
      <c r="BS169" s="10" t="str">
        <f t="shared" si="231"/>
        <v/>
      </c>
      <c r="BT169" s="10" t="str">
        <f t="shared" si="232"/>
        <v/>
      </c>
      <c r="BU169" s="10" t="str">
        <f t="shared" si="233"/>
        <v/>
      </c>
      <c r="BV169" s="10" t="str">
        <f t="shared" si="234"/>
        <v/>
      </c>
      <c r="BW169" s="10" t="str">
        <f t="shared" si="235"/>
        <v/>
      </c>
      <c r="BX169" s="10" t="str">
        <f t="shared" si="215"/>
        <v/>
      </c>
      <c r="BY169" s="10" t="str">
        <f t="shared" si="216"/>
        <v>-</v>
      </c>
      <c r="BZ169" s="10" t="str">
        <f t="shared" si="217"/>
        <v>-</v>
      </c>
      <c r="CA169" s="10" t="str">
        <f t="shared" si="218"/>
        <v>-</v>
      </c>
      <c r="CB169" s="31">
        <f t="shared" si="219"/>
        <v>14</v>
      </c>
      <c r="CD169">
        <f t="shared" si="211"/>
        <v>96</v>
      </c>
      <c r="EO169" s="10">
        <v>163</v>
      </c>
      <c r="EQ169" s="10">
        <f>IF(BF169&gt;1,AG169,"")</f>
        <v>165</v>
      </c>
      <c r="ER169" s="10" t="str">
        <f t="shared" si="213"/>
        <v>(165)</v>
      </c>
    </row>
    <row r="170" spans="1:148" ht="15.75" x14ac:dyDescent="0.25">
      <c r="A170" s="7" t="str">
        <f t="shared" si="182"/>
        <v>166 (166)</v>
      </c>
      <c r="B170" s="8" t="s">
        <v>295</v>
      </c>
      <c r="C170" s="9" t="s">
        <v>287</v>
      </c>
      <c r="D170" s="20">
        <f t="shared" si="183"/>
        <v>95</v>
      </c>
      <c r="E170" s="18"/>
      <c r="F170" s="14">
        <f t="shared" si="184"/>
        <v>1</v>
      </c>
      <c r="G170" s="19">
        <f t="shared" si="185"/>
        <v>47.5</v>
      </c>
      <c r="H170" s="18"/>
      <c r="I170" s="61"/>
      <c r="J170" s="61"/>
      <c r="K170" s="61"/>
      <c r="L170" s="61"/>
      <c r="M170" s="61"/>
      <c r="N170" s="61"/>
      <c r="O170" s="61"/>
      <c r="P170" s="61"/>
      <c r="Q170" s="61"/>
      <c r="R170" s="97"/>
      <c r="S170" s="61"/>
      <c r="T170" s="94"/>
      <c r="U170" s="61"/>
      <c r="V170" s="61">
        <v>95</v>
      </c>
      <c r="W170" s="61"/>
      <c r="X170" s="61"/>
      <c r="Y170" s="61"/>
      <c r="Z170" s="61"/>
      <c r="AA170" s="61"/>
      <c r="AB170" s="105">
        <f t="shared" si="186"/>
        <v>17</v>
      </c>
      <c r="AC170" s="68" t="str">
        <f t="shared" si="187"/>
        <v>-</v>
      </c>
      <c r="AD170" s="68" t="str">
        <f t="shared" si="188"/>
        <v>-</v>
      </c>
      <c r="AE170" s="68" t="str">
        <f t="shared" si="189"/>
        <v>-</v>
      </c>
      <c r="AF170" s="32">
        <v>166</v>
      </c>
      <c r="AG170" s="32">
        <f t="shared" si="257"/>
        <v>166</v>
      </c>
      <c r="AH170" s="32" t="str">
        <f t="shared" si="190"/>
        <v>-</v>
      </c>
      <c r="AI170" s="17">
        <v>166</v>
      </c>
      <c r="AL170" s="10">
        <f t="shared" si="237"/>
        <v>0</v>
      </c>
      <c r="AM170" s="10">
        <f t="shared" si="238"/>
        <v>1</v>
      </c>
      <c r="AN170" s="10">
        <f t="shared" si="239"/>
        <v>1</v>
      </c>
      <c r="AO170" s="10">
        <f t="shared" si="240"/>
        <v>1</v>
      </c>
      <c r="AP170" s="10">
        <f t="shared" si="241"/>
        <v>1</v>
      </c>
      <c r="AQ170" s="10">
        <f t="shared" si="242"/>
        <v>1</v>
      </c>
      <c r="AR170" s="10">
        <f t="shared" si="243"/>
        <v>1</v>
      </c>
      <c r="AS170" s="10">
        <f t="shared" si="244"/>
        <v>1</v>
      </c>
      <c r="AT170" s="10">
        <f t="shared" si="245"/>
        <v>1</v>
      </c>
      <c r="AU170" s="10">
        <f t="shared" si="246"/>
        <v>1</v>
      </c>
      <c r="AV170" s="10">
        <f t="shared" si="247"/>
        <v>1</v>
      </c>
      <c r="AW170" s="10">
        <f t="shared" si="248"/>
        <v>1</v>
      </c>
      <c r="AX170" s="10">
        <f t="shared" si="249"/>
        <v>1</v>
      </c>
      <c r="AY170" s="10">
        <f t="shared" si="250"/>
        <v>2</v>
      </c>
      <c r="AZ170" s="10">
        <f t="shared" si="251"/>
        <v>1</v>
      </c>
      <c r="BA170" s="10">
        <f t="shared" si="252"/>
        <v>1</v>
      </c>
      <c r="BB170" s="10">
        <f t="shared" si="253"/>
        <v>1</v>
      </c>
      <c r="BC170" s="10">
        <f t="shared" si="254"/>
        <v>1</v>
      </c>
      <c r="BD170" s="10">
        <f t="shared" si="255"/>
        <v>1</v>
      </c>
      <c r="BF170" s="10">
        <f t="shared" si="256"/>
        <v>2</v>
      </c>
      <c r="BI170" s="10">
        <f t="shared" si="221"/>
        <v>95</v>
      </c>
      <c r="BJ170" s="10" t="str">
        <f t="shared" si="222"/>
        <v/>
      </c>
      <c r="BK170" s="10" t="str">
        <f t="shared" si="223"/>
        <v/>
      </c>
      <c r="BL170" s="10" t="str">
        <f t="shared" si="224"/>
        <v/>
      </c>
      <c r="BM170" s="10" t="str">
        <f t="shared" si="225"/>
        <v/>
      </c>
      <c r="BN170" s="10" t="str">
        <f t="shared" si="226"/>
        <v/>
      </c>
      <c r="BO170" s="10" t="str">
        <f t="shared" si="227"/>
        <v/>
      </c>
      <c r="BP170" s="10" t="str">
        <f t="shared" si="228"/>
        <v/>
      </c>
      <c r="BQ170" s="10" t="str">
        <f t="shared" si="229"/>
        <v/>
      </c>
      <c r="BR170" s="10" t="str">
        <f t="shared" si="230"/>
        <v/>
      </c>
      <c r="BS170" s="10" t="str">
        <f t="shared" si="231"/>
        <v/>
      </c>
      <c r="BT170" s="10" t="str">
        <f t="shared" si="232"/>
        <v/>
      </c>
      <c r="BU170" s="10" t="str">
        <f t="shared" si="233"/>
        <v/>
      </c>
      <c r="BV170" s="10" t="str">
        <f t="shared" si="234"/>
        <v/>
      </c>
      <c r="BW170" s="10" t="str">
        <f t="shared" si="235"/>
        <v/>
      </c>
      <c r="BX170" s="10" t="str">
        <f t="shared" si="215"/>
        <v/>
      </c>
      <c r="BY170" s="10" t="str">
        <f t="shared" si="216"/>
        <v>-</v>
      </c>
      <c r="BZ170" s="10" t="str">
        <f t="shared" si="217"/>
        <v>-</v>
      </c>
      <c r="CA170" s="10" t="str">
        <f t="shared" si="218"/>
        <v>-</v>
      </c>
      <c r="CB170" s="31">
        <f t="shared" si="219"/>
        <v>14</v>
      </c>
      <c r="CD170">
        <f t="shared" si="211"/>
        <v>95</v>
      </c>
      <c r="EO170" s="10">
        <v>164</v>
      </c>
      <c r="EQ170" s="10">
        <f>IF(BF170&gt;1,AG170,"")</f>
        <v>166</v>
      </c>
      <c r="ER170" s="10" t="str">
        <f t="shared" si="213"/>
        <v>(166)</v>
      </c>
    </row>
    <row r="171" spans="1:148" ht="15.75" x14ac:dyDescent="0.25">
      <c r="A171" s="7" t="str">
        <f t="shared" si="182"/>
        <v>167 (-)</v>
      </c>
      <c r="B171" s="8" t="s">
        <v>299</v>
      </c>
      <c r="C171" s="111" t="s">
        <v>49</v>
      </c>
      <c r="D171" s="20">
        <f t="shared" si="183"/>
        <v>84</v>
      </c>
      <c r="E171" s="18"/>
      <c r="F171" s="14">
        <f t="shared" si="184"/>
        <v>1</v>
      </c>
      <c r="G171" s="19">
        <f t="shared" si="185"/>
        <v>42</v>
      </c>
      <c r="H171" s="18" t="s">
        <v>227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50"/>
      <c r="S171" s="29"/>
      <c r="T171" s="51"/>
      <c r="U171" s="14"/>
      <c r="V171" s="14"/>
      <c r="W171" s="64"/>
      <c r="X171" s="14"/>
      <c r="Y171" s="14"/>
      <c r="Z171" s="14"/>
      <c r="AA171" s="14">
        <v>84</v>
      </c>
      <c r="AB171" s="24">
        <f t="shared" si="186"/>
        <v>17</v>
      </c>
      <c r="AC171" s="68" t="str">
        <f t="shared" si="187"/>
        <v>-</v>
      </c>
      <c r="AD171" s="68" t="str">
        <f t="shared" si="188"/>
        <v>-</v>
      </c>
      <c r="AE171" s="68" t="str">
        <f t="shared" si="189"/>
        <v>-</v>
      </c>
      <c r="AF171" s="32">
        <v>167</v>
      </c>
      <c r="AG171" s="32">
        <f t="shared" si="257"/>
        <v>167</v>
      </c>
      <c r="AH171" s="32" t="str">
        <f t="shared" si="190"/>
        <v>-</v>
      </c>
      <c r="AI171" s="17">
        <v>167</v>
      </c>
      <c r="AL171" s="10">
        <f t="shared" si="237"/>
        <v>0</v>
      </c>
      <c r="AM171" s="10">
        <f t="shared" si="238"/>
        <v>1</v>
      </c>
      <c r="AN171" s="10">
        <f t="shared" si="239"/>
        <v>1</v>
      </c>
      <c r="AO171" s="10">
        <f t="shared" si="240"/>
        <v>1</v>
      </c>
      <c r="AP171" s="10">
        <f t="shared" si="241"/>
        <v>1</v>
      </c>
      <c r="AQ171" s="10">
        <f t="shared" si="242"/>
        <v>1</v>
      </c>
      <c r="AR171" s="10">
        <f t="shared" si="243"/>
        <v>1</v>
      </c>
      <c r="AS171" s="10">
        <f t="shared" si="244"/>
        <v>1</v>
      </c>
      <c r="AT171" s="10">
        <f t="shared" si="245"/>
        <v>1</v>
      </c>
      <c r="AU171" s="10">
        <f t="shared" si="246"/>
        <v>1</v>
      </c>
      <c r="AV171" s="10">
        <f t="shared" si="247"/>
        <v>1</v>
      </c>
      <c r="AW171" s="10">
        <f t="shared" si="248"/>
        <v>1</v>
      </c>
      <c r="AX171" s="10">
        <f t="shared" si="249"/>
        <v>1</v>
      </c>
      <c r="AY171" s="10">
        <f t="shared" si="250"/>
        <v>1</v>
      </c>
      <c r="AZ171" s="10">
        <f t="shared" si="251"/>
        <v>0</v>
      </c>
      <c r="BA171" s="10">
        <f t="shared" si="252"/>
        <v>1</v>
      </c>
      <c r="BB171" s="10">
        <f t="shared" si="253"/>
        <v>1</v>
      </c>
      <c r="BC171" s="10">
        <f t="shared" si="254"/>
        <v>1</v>
      </c>
      <c r="BD171" s="10">
        <f t="shared" si="255"/>
        <v>2</v>
      </c>
      <c r="BF171" s="10">
        <f t="shared" si="256"/>
        <v>1</v>
      </c>
      <c r="BI171" s="10">
        <f t="shared" si="221"/>
        <v>84</v>
      </c>
      <c r="BJ171" s="10" t="str">
        <f t="shared" si="222"/>
        <v/>
      </c>
      <c r="BK171" s="10" t="str">
        <f t="shared" si="223"/>
        <v/>
      </c>
      <c r="BL171" s="10" t="str">
        <f t="shared" si="224"/>
        <v/>
      </c>
      <c r="BM171" s="10" t="str">
        <f t="shared" si="225"/>
        <v/>
      </c>
      <c r="BN171" s="10" t="str">
        <f t="shared" si="226"/>
        <v/>
      </c>
      <c r="BO171" s="10" t="str">
        <f t="shared" si="227"/>
        <v/>
      </c>
      <c r="BP171" s="10" t="str">
        <f t="shared" si="228"/>
        <v/>
      </c>
      <c r="BQ171" s="10" t="str">
        <f t="shared" si="229"/>
        <v/>
      </c>
      <c r="BR171" s="10" t="str">
        <f t="shared" si="230"/>
        <v/>
      </c>
      <c r="BS171" s="10" t="str">
        <f t="shared" si="231"/>
        <v/>
      </c>
      <c r="BT171" s="10" t="str">
        <f t="shared" si="232"/>
        <v/>
      </c>
      <c r="BU171" s="10" t="str">
        <f t="shared" si="233"/>
        <v/>
      </c>
      <c r="BV171" s="10" t="str">
        <f t="shared" si="234"/>
        <v/>
      </c>
      <c r="BW171" s="10" t="str">
        <f t="shared" si="235"/>
        <v/>
      </c>
      <c r="BX171" s="10" t="str">
        <f t="shared" si="215"/>
        <v/>
      </c>
      <c r="BY171" s="10" t="str">
        <f t="shared" si="216"/>
        <v>-</v>
      </c>
      <c r="BZ171" s="10" t="str">
        <f t="shared" si="217"/>
        <v>-</v>
      </c>
      <c r="CA171" s="10" t="str">
        <f t="shared" si="218"/>
        <v>-</v>
      </c>
      <c r="CB171" s="31">
        <f t="shared" si="219"/>
        <v>14</v>
      </c>
      <c r="CD171">
        <f t="shared" si="211"/>
        <v>84</v>
      </c>
      <c r="EO171" s="10">
        <v>165</v>
      </c>
      <c r="EQ171" s="10" t="str">
        <f>IF(BF171&gt;1,AG171,"")</f>
        <v/>
      </c>
      <c r="ER171" s="10" t="str">
        <f t="shared" si="213"/>
        <v>(-)</v>
      </c>
    </row>
    <row r="172" spans="1:148" ht="15.75" x14ac:dyDescent="0.25">
      <c r="A172" s="7" t="str">
        <f t="shared" si="182"/>
        <v>168 (168)</v>
      </c>
      <c r="B172" s="8" t="s">
        <v>183</v>
      </c>
      <c r="C172" s="9" t="s">
        <v>202</v>
      </c>
      <c r="D172" s="20">
        <f t="shared" si="183"/>
        <v>83</v>
      </c>
      <c r="E172" s="18"/>
      <c r="F172" s="14">
        <f t="shared" si="184"/>
        <v>1</v>
      </c>
      <c r="G172" s="19">
        <f t="shared" si="185"/>
        <v>41.5</v>
      </c>
      <c r="H172" s="18"/>
      <c r="I172" s="14"/>
      <c r="J172" s="14"/>
      <c r="K172" s="14"/>
      <c r="L172" s="14"/>
      <c r="M172" s="14"/>
      <c r="N172" s="14"/>
      <c r="O172" s="14">
        <v>83</v>
      </c>
      <c r="P172" s="14"/>
      <c r="Q172" s="14"/>
      <c r="R172" s="50"/>
      <c r="S172" s="14"/>
      <c r="T172" s="51"/>
      <c r="U172" s="14"/>
      <c r="V172" s="14"/>
      <c r="W172" s="14"/>
      <c r="X172" s="14"/>
      <c r="Y172" s="14"/>
      <c r="Z172" s="14"/>
      <c r="AA172" s="14"/>
      <c r="AB172" s="24">
        <f t="shared" si="186"/>
        <v>17</v>
      </c>
      <c r="AC172" s="68" t="str">
        <f t="shared" si="187"/>
        <v>-</v>
      </c>
      <c r="AD172" s="68" t="str">
        <f t="shared" si="188"/>
        <v>-</v>
      </c>
      <c r="AE172" s="68" t="str">
        <f t="shared" si="189"/>
        <v>-</v>
      </c>
      <c r="AF172" s="32">
        <v>168</v>
      </c>
      <c r="AG172" s="32">
        <f t="shared" si="257"/>
        <v>168</v>
      </c>
      <c r="AH172" s="32" t="str">
        <f t="shared" si="190"/>
        <v>-</v>
      </c>
      <c r="AI172" s="17">
        <v>168</v>
      </c>
      <c r="AL172" s="10">
        <f t="shared" si="237"/>
        <v>0</v>
      </c>
      <c r="AM172" s="10">
        <f t="shared" si="238"/>
        <v>1</v>
      </c>
      <c r="AN172" s="10">
        <f t="shared" si="239"/>
        <v>1</v>
      </c>
      <c r="AO172" s="10">
        <f t="shared" si="240"/>
        <v>1</v>
      </c>
      <c r="AP172" s="10">
        <f t="shared" si="241"/>
        <v>1</v>
      </c>
      <c r="AQ172" s="10">
        <f t="shared" si="242"/>
        <v>1</v>
      </c>
      <c r="AR172" s="10">
        <f t="shared" si="243"/>
        <v>2</v>
      </c>
      <c r="AS172" s="10">
        <f t="shared" si="244"/>
        <v>2</v>
      </c>
      <c r="AT172" s="10">
        <f t="shared" si="245"/>
        <v>1</v>
      </c>
      <c r="AU172" s="10">
        <f t="shared" si="246"/>
        <v>1</v>
      </c>
      <c r="AV172" s="10">
        <f t="shared" si="247"/>
        <v>1</v>
      </c>
      <c r="AW172" s="10">
        <f t="shared" si="248"/>
        <v>1</v>
      </c>
      <c r="AX172" s="10">
        <f t="shared" si="249"/>
        <v>1</v>
      </c>
      <c r="AY172" s="10">
        <f t="shared" si="250"/>
        <v>1</v>
      </c>
      <c r="AZ172" s="10">
        <f t="shared" si="251"/>
        <v>0</v>
      </c>
      <c r="BA172" s="10">
        <f t="shared" si="252"/>
        <v>1</v>
      </c>
      <c r="BB172" s="10">
        <f t="shared" si="253"/>
        <v>1</v>
      </c>
      <c r="BC172" s="10">
        <f t="shared" si="254"/>
        <v>1</v>
      </c>
      <c r="BD172" s="10">
        <f t="shared" si="255"/>
        <v>1</v>
      </c>
      <c r="BF172" s="10">
        <f t="shared" si="256"/>
        <v>2</v>
      </c>
      <c r="BI172" s="10">
        <f t="shared" si="221"/>
        <v>83</v>
      </c>
      <c r="BJ172" s="10" t="str">
        <f t="shared" si="222"/>
        <v/>
      </c>
      <c r="BK172" s="10" t="str">
        <f t="shared" si="223"/>
        <v/>
      </c>
      <c r="BL172" s="10" t="str">
        <f t="shared" si="224"/>
        <v/>
      </c>
      <c r="BM172" s="10" t="str">
        <f t="shared" si="225"/>
        <v/>
      </c>
      <c r="BN172" s="10" t="str">
        <f t="shared" si="226"/>
        <v/>
      </c>
      <c r="BO172" s="10" t="str">
        <f t="shared" si="227"/>
        <v/>
      </c>
      <c r="BP172" s="10" t="str">
        <f t="shared" si="228"/>
        <v/>
      </c>
      <c r="BQ172" s="10" t="str">
        <f t="shared" si="229"/>
        <v/>
      </c>
      <c r="BR172" s="10" t="str">
        <f t="shared" si="230"/>
        <v/>
      </c>
      <c r="BS172" s="10" t="str">
        <f t="shared" si="231"/>
        <v/>
      </c>
      <c r="BT172" s="10" t="str">
        <f t="shared" si="232"/>
        <v/>
      </c>
      <c r="BU172" s="10" t="str">
        <f t="shared" si="233"/>
        <v/>
      </c>
      <c r="BV172" s="10" t="str">
        <f t="shared" si="234"/>
        <v/>
      </c>
      <c r="BW172" s="10" t="str">
        <f t="shared" si="235"/>
        <v/>
      </c>
      <c r="BX172" s="10" t="str">
        <f t="shared" si="215"/>
        <v/>
      </c>
      <c r="BY172" s="10" t="str">
        <f t="shared" si="216"/>
        <v>-</v>
      </c>
      <c r="BZ172" s="10" t="str">
        <f t="shared" si="217"/>
        <v>-</v>
      </c>
      <c r="CA172" s="10" t="str">
        <f t="shared" si="218"/>
        <v>-</v>
      </c>
      <c r="CB172" s="31">
        <f t="shared" si="219"/>
        <v>14</v>
      </c>
      <c r="CD172">
        <f t="shared" si="211"/>
        <v>83</v>
      </c>
      <c r="EO172" s="10">
        <v>195</v>
      </c>
      <c r="EQ172" s="10">
        <f>IF(BF172&gt;1,AG172,"")</f>
        <v>168</v>
      </c>
      <c r="ER172" s="10" t="str">
        <f t="shared" si="213"/>
        <v>(168)</v>
      </c>
    </row>
    <row r="173" spans="1:148" ht="15.75" x14ac:dyDescent="0.25">
      <c r="A173" s="7" t="str">
        <f t="shared" si="182"/>
        <v>168 (168)</v>
      </c>
      <c r="B173" s="92" t="s">
        <v>235</v>
      </c>
      <c r="C173" s="95" t="s">
        <v>202</v>
      </c>
      <c r="D173" s="20">
        <f t="shared" si="183"/>
        <v>83</v>
      </c>
      <c r="E173" s="18"/>
      <c r="F173" s="14">
        <f t="shared" si="184"/>
        <v>1</v>
      </c>
      <c r="G173" s="19">
        <f t="shared" si="185"/>
        <v>41.5</v>
      </c>
      <c r="H173" s="18"/>
      <c r="I173" s="61"/>
      <c r="J173" s="61"/>
      <c r="K173" s="61"/>
      <c r="L173" s="61"/>
      <c r="M173" s="61"/>
      <c r="N173" s="61"/>
      <c r="O173" s="61">
        <v>83</v>
      </c>
      <c r="P173" s="61"/>
      <c r="Q173" s="100"/>
      <c r="R173" s="97"/>
      <c r="S173" s="61"/>
      <c r="T173" s="94"/>
      <c r="U173" s="61"/>
      <c r="V173" s="61"/>
      <c r="W173" s="61"/>
      <c r="X173" s="61"/>
      <c r="Y173" s="61"/>
      <c r="Z173" s="61"/>
      <c r="AA173" s="61"/>
      <c r="AB173" s="105">
        <f t="shared" si="186"/>
        <v>17</v>
      </c>
      <c r="AC173" s="68" t="str">
        <f t="shared" si="187"/>
        <v>-</v>
      </c>
      <c r="AD173" s="68" t="str">
        <f t="shared" si="188"/>
        <v>-</v>
      </c>
      <c r="AE173" s="68" t="str">
        <f t="shared" si="189"/>
        <v>-</v>
      </c>
      <c r="AF173" s="32">
        <v>168</v>
      </c>
      <c r="AG173" s="32">
        <f t="shared" si="257"/>
        <v>168</v>
      </c>
      <c r="AH173" s="32" t="str">
        <f t="shared" si="190"/>
        <v>-</v>
      </c>
      <c r="AI173" s="17">
        <v>169</v>
      </c>
      <c r="AL173" s="10">
        <f t="shared" si="237"/>
        <v>0</v>
      </c>
      <c r="AM173" s="10">
        <f t="shared" si="238"/>
        <v>1</v>
      </c>
      <c r="AN173" s="10">
        <f t="shared" si="239"/>
        <v>1</v>
      </c>
      <c r="AO173" s="10">
        <f t="shared" si="240"/>
        <v>1</v>
      </c>
      <c r="AP173" s="10">
        <f t="shared" si="241"/>
        <v>1</v>
      </c>
      <c r="AQ173" s="10">
        <f t="shared" si="242"/>
        <v>1</v>
      </c>
      <c r="AR173" s="10">
        <f t="shared" si="243"/>
        <v>2</v>
      </c>
      <c r="AS173" s="10">
        <f t="shared" si="244"/>
        <v>2</v>
      </c>
      <c r="AT173" s="10">
        <f t="shared" si="245"/>
        <v>1</v>
      </c>
      <c r="AU173" s="10">
        <f t="shared" si="246"/>
        <v>1</v>
      </c>
      <c r="AV173" s="10">
        <f t="shared" si="247"/>
        <v>1</v>
      </c>
      <c r="AW173" s="10">
        <f t="shared" si="248"/>
        <v>1</v>
      </c>
      <c r="AX173" s="10">
        <f t="shared" si="249"/>
        <v>1</v>
      </c>
      <c r="AY173" s="10">
        <f t="shared" si="250"/>
        <v>1</v>
      </c>
      <c r="AZ173" s="10">
        <f t="shared" si="251"/>
        <v>0</v>
      </c>
      <c r="BA173" s="10">
        <f t="shared" si="252"/>
        <v>1</v>
      </c>
      <c r="BB173" s="10">
        <f t="shared" si="253"/>
        <v>1</v>
      </c>
      <c r="BC173" s="10">
        <f t="shared" si="254"/>
        <v>1</v>
      </c>
      <c r="BD173" s="10">
        <f t="shared" si="255"/>
        <v>1</v>
      </c>
      <c r="BF173" s="10">
        <f t="shared" si="256"/>
        <v>2</v>
      </c>
      <c r="BI173" s="10">
        <f t="shared" si="221"/>
        <v>83</v>
      </c>
      <c r="BJ173" s="10" t="str">
        <f t="shared" si="222"/>
        <v/>
      </c>
      <c r="BK173" s="10" t="str">
        <f t="shared" si="223"/>
        <v/>
      </c>
      <c r="BL173" s="10" t="str">
        <f t="shared" si="224"/>
        <v/>
      </c>
      <c r="BM173" s="10" t="str">
        <f t="shared" si="225"/>
        <v/>
      </c>
      <c r="BN173" s="10" t="str">
        <f t="shared" si="226"/>
        <v/>
      </c>
      <c r="BO173" s="10" t="str">
        <f t="shared" si="227"/>
        <v/>
      </c>
      <c r="BP173" s="10" t="str">
        <f t="shared" si="228"/>
        <v/>
      </c>
      <c r="BQ173" s="10" t="str">
        <f t="shared" si="229"/>
        <v/>
      </c>
      <c r="BR173" s="10" t="str">
        <f t="shared" si="230"/>
        <v/>
      </c>
      <c r="BS173" s="10" t="str">
        <f t="shared" si="231"/>
        <v/>
      </c>
      <c r="BT173" s="10" t="str">
        <f t="shared" si="232"/>
        <v/>
      </c>
      <c r="BU173" s="10" t="str">
        <f t="shared" si="233"/>
        <v/>
      </c>
      <c r="BV173" s="10" t="str">
        <f t="shared" si="234"/>
        <v/>
      </c>
      <c r="BW173" s="10" t="str">
        <f t="shared" si="235"/>
        <v/>
      </c>
      <c r="BX173" s="10" t="str">
        <f t="shared" si="215"/>
        <v/>
      </c>
      <c r="BY173" s="10" t="str">
        <f t="shared" si="216"/>
        <v>-</v>
      </c>
      <c r="BZ173" s="10" t="str">
        <f t="shared" si="217"/>
        <v>-</v>
      </c>
      <c r="CA173" s="10" t="str">
        <f t="shared" si="218"/>
        <v>-</v>
      </c>
      <c r="CB173" s="31">
        <f t="shared" si="219"/>
        <v>14</v>
      </c>
      <c r="CD173">
        <f t="shared" si="211"/>
        <v>83</v>
      </c>
      <c r="EO173" s="10">
        <v>134</v>
      </c>
      <c r="EQ173" s="10">
        <f>IF(BF173&gt;=1,AG173,"")</f>
        <v>168</v>
      </c>
      <c r="ER173" s="10" t="str">
        <f t="shared" si="213"/>
        <v>(168)</v>
      </c>
    </row>
    <row r="174" spans="1:148" ht="15.75" x14ac:dyDescent="0.25">
      <c r="A174" s="7" t="str">
        <f t="shared" si="182"/>
        <v>170 (171)</v>
      </c>
      <c r="B174" s="8" t="s">
        <v>249</v>
      </c>
      <c r="C174" s="9" t="s">
        <v>41</v>
      </c>
      <c r="D174" s="20">
        <f t="shared" si="183"/>
        <v>80</v>
      </c>
      <c r="E174" s="18"/>
      <c r="F174" s="14">
        <f t="shared" si="184"/>
        <v>1</v>
      </c>
      <c r="G174" s="19">
        <f t="shared" si="185"/>
        <v>40</v>
      </c>
      <c r="H174" s="18"/>
      <c r="I174" s="14"/>
      <c r="J174" s="14"/>
      <c r="K174" s="14"/>
      <c r="L174" s="14"/>
      <c r="M174" s="14"/>
      <c r="N174" s="14"/>
      <c r="O174" s="14"/>
      <c r="P174" s="14"/>
      <c r="Q174" s="14">
        <v>80</v>
      </c>
      <c r="R174" s="50"/>
      <c r="S174" s="29"/>
      <c r="T174" s="51"/>
      <c r="U174" s="14"/>
      <c r="V174" s="64"/>
      <c r="W174" s="64"/>
      <c r="X174" s="14"/>
      <c r="Y174" s="14"/>
      <c r="Z174" s="14"/>
      <c r="AA174" s="14"/>
      <c r="AB174" s="24">
        <f t="shared" si="186"/>
        <v>17</v>
      </c>
      <c r="AC174" s="68" t="str">
        <f t="shared" si="187"/>
        <v>-</v>
      </c>
      <c r="AD174" s="68" t="str">
        <f t="shared" si="188"/>
        <v>-</v>
      </c>
      <c r="AE174" s="68" t="str">
        <f t="shared" si="189"/>
        <v>-</v>
      </c>
      <c r="AF174" s="32">
        <v>171</v>
      </c>
      <c r="AG174" s="32">
        <f t="shared" si="257"/>
        <v>170</v>
      </c>
      <c r="AH174" s="32" t="str">
        <f t="shared" si="190"/>
        <v>-</v>
      </c>
      <c r="AI174" s="17">
        <v>170</v>
      </c>
      <c r="AL174" s="10">
        <f t="shared" si="237"/>
        <v>0</v>
      </c>
      <c r="AM174" s="10">
        <f t="shared" si="238"/>
        <v>1</v>
      </c>
      <c r="AN174" s="10">
        <f t="shared" si="239"/>
        <v>1</v>
      </c>
      <c r="AO174" s="10">
        <f t="shared" si="240"/>
        <v>1</v>
      </c>
      <c r="AP174" s="10">
        <f t="shared" si="241"/>
        <v>1</v>
      </c>
      <c r="AQ174" s="10">
        <f t="shared" si="242"/>
        <v>1</v>
      </c>
      <c r="AR174" s="10">
        <f t="shared" si="243"/>
        <v>1</v>
      </c>
      <c r="AS174" s="10">
        <f t="shared" si="244"/>
        <v>1</v>
      </c>
      <c r="AT174" s="10">
        <f t="shared" si="245"/>
        <v>2</v>
      </c>
      <c r="AU174" s="10">
        <f t="shared" si="246"/>
        <v>2</v>
      </c>
      <c r="AV174" s="10">
        <f t="shared" si="247"/>
        <v>1</v>
      </c>
      <c r="AW174" s="10">
        <f t="shared" si="248"/>
        <v>1</v>
      </c>
      <c r="AX174" s="10">
        <f t="shared" si="249"/>
        <v>1</v>
      </c>
      <c r="AY174" s="10">
        <f t="shared" si="250"/>
        <v>1</v>
      </c>
      <c r="AZ174" s="10">
        <f t="shared" si="251"/>
        <v>0</v>
      </c>
      <c r="BA174" s="10">
        <f t="shared" si="252"/>
        <v>1</v>
      </c>
      <c r="BB174" s="10">
        <f t="shared" si="253"/>
        <v>1</v>
      </c>
      <c r="BC174" s="10">
        <f t="shared" si="254"/>
        <v>1</v>
      </c>
      <c r="BD174" s="10">
        <f t="shared" si="255"/>
        <v>1</v>
      </c>
      <c r="BF174" s="10">
        <f t="shared" si="256"/>
        <v>2</v>
      </c>
      <c r="BI174" s="10">
        <f t="shared" si="221"/>
        <v>80</v>
      </c>
      <c r="BJ174" s="10" t="str">
        <f t="shared" si="222"/>
        <v/>
      </c>
      <c r="BK174" s="10" t="str">
        <f t="shared" si="223"/>
        <v/>
      </c>
      <c r="BL174" s="10" t="str">
        <f t="shared" si="224"/>
        <v/>
      </c>
      <c r="BM174" s="10" t="str">
        <f t="shared" si="225"/>
        <v/>
      </c>
      <c r="BN174" s="10" t="str">
        <f t="shared" si="226"/>
        <v/>
      </c>
      <c r="BO174" s="10" t="str">
        <f t="shared" si="227"/>
        <v/>
      </c>
      <c r="BP174" s="10" t="str">
        <f t="shared" si="228"/>
        <v/>
      </c>
      <c r="BQ174" s="10" t="str">
        <f t="shared" si="229"/>
        <v/>
      </c>
      <c r="BR174" s="10" t="str">
        <f t="shared" si="230"/>
        <v/>
      </c>
      <c r="BS174" s="10" t="str">
        <f t="shared" si="231"/>
        <v/>
      </c>
      <c r="BT174" s="10" t="str">
        <f t="shared" si="232"/>
        <v/>
      </c>
      <c r="BU174" s="10" t="str">
        <f t="shared" si="233"/>
        <v/>
      </c>
      <c r="BV174" s="10" t="str">
        <f t="shared" si="234"/>
        <v/>
      </c>
      <c r="BW174" s="10" t="str">
        <f t="shared" si="235"/>
        <v/>
      </c>
      <c r="BX174" s="10" t="str">
        <f t="shared" si="215"/>
        <v/>
      </c>
      <c r="BY174" s="10" t="str">
        <f t="shared" si="216"/>
        <v>-</v>
      </c>
      <c r="BZ174" s="10" t="str">
        <f t="shared" si="217"/>
        <v>-</v>
      </c>
      <c r="CA174" s="10" t="str">
        <f t="shared" si="218"/>
        <v>-</v>
      </c>
      <c r="CB174" s="31">
        <f t="shared" si="219"/>
        <v>14</v>
      </c>
      <c r="CD174">
        <f t="shared" si="211"/>
        <v>80</v>
      </c>
      <c r="EO174" s="10">
        <v>166</v>
      </c>
      <c r="EQ174" s="10">
        <f>IF(BF174&gt;1,AG174,"")</f>
        <v>170</v>
      </c>
      <c r="ER174" s="10" t="str">
        <f t="shared" si="213"/>
        <v>(171)</v>
      </c>
    </row>
    <row r="175" spans="1:148" ht="15.75" x14ac:dyDescent="0.25">
      <c r="A175" s="7" t="str">
        <f t="shared" si="182"/>
        <v>171 (172)</v>
      </c>
      <c r="B175" s="92" t="s">
        <v>270</v>
      </c>
      <c r="C175" s="62" t="s">
        <v>41</v>
      </c>
      <c r="D175" s="20">
        <f t="shared" si="183"/>
        <v>79</v>
      </c>
      <c r="E175" s="18"/>
      <c r="F175" s="14">
        <f t="shared" si="184"/>
        <v>1</v>
      </c>
      <c r="G175" s="19">
        <f t="shared" si="185"/>
        <v>39.5</v>
      </c>
      <c r="H175" s="18"/>
      <c r="I175" s="14"/>
      <c r="J175" s="14"/>
      <c r="K175" s="14"/>
      <c r="L175" s="14"/>
      <c r="M175" s="14"/>
      <c r="N175" s="14">
        <v>79</v>
      </c>
      <c r="O175" s="14"/>
      <c r="P175" s="14"/>
      <c r="Q175" s="14"/>
      <c r="R175" s="50"/>
      <c r="S175" s="29"/>
      <c r="T175" s="51"/>
      <c r="U175" s="14"/>
      <c r="V175" s="64"/>
      <c r="W175" s="64"/>
      <c r="X175" s="14"/>
      <c r="Y175" s="14"/>
      <c r="Z175" s="14"/>
      <c r="AA175" s="14"/>
      <c r="AB175" s="24">
        <f t="shared" si="186"/>
        <v>17</v>
      </c>
      <c r="AC175" s="68" t="str">
        <f t="shared" si="187"/>
        <v>-</v>
      </c>
      <c r="AD175" s="68" t="str">
        <f t="shared" si="188"/>
        <v>-</v>
      </c>
      <c r="AE175" s="68" t="str">
        <f t="shared" si="189"/>
        <v>-</v>
      </c>
      <c r="AF175" s="32">
        <v>172</v>
      </c>
      <c r="AG175" s="32">
        <f t="shared" si="257"/>
        <v>171</v>
      </c>
      <c r="AH175" s="32" t="str">
        <f t="shared" si="190"/>
        <v>-</v>
      </c>
      <c r="AI175" s="17">
        <v>171</v>
      </c>
      <c r="AL175" s="10">
        <f t="shared" si="237"/>
        <v>0</v>
      </c>
      <c r="AM175" s="10">
        <f t="shared" si="238"/>
        <v>1</v>
      </c>
      <c r="AN175" s="10">
        <f t="shared" si="239"/>
        <v>1</v>
      </c>
      <c r="AO175" s="10">
        <f t="shared" si="240"/>
        <v>1</v>
      </c>
      <c r="AP175" s="10">
        <f t="shared" si="241"/>
        <v>1</v>
      </c>
      <c r="AQ175" s="10">
        <f t="shared" si="242"/>
        <v>2</v>
      </c>
      <c r="AR175" s="10">
        <f t="shared" si="243"/>
        <v>2</v>
      </c>
      <c r="AS175" s="10">
        <f t="shared" si="244"/>
        <v>1</v>
      </c>
      <c r="AT175" s="10">
        <f t="shared" si="245"/>
        <v>1</v>
      </c>
      <c r="AU175" s="10">
        <f t="shared" si="246"/>
        <v>1</v>
      </c>
      <c r="AV175" s="10">
        <f t="shared" si="247"/>
        <v>1</v>
      </c>
      <c r="AW175" s="10">
        <f t="shared" si="248"/>
        <v>1</v>
      </c>
      <c r="AX175" s="10">
        <f t="shared" si="249"/>
        <v>1</v>
      </c>
      <c r="AY175" s="10">
        <f t="shared" si="250"/>
        <v>1</v>
      </c>
      <c r="AZ175" s="10">
        <f t="shared" si="251"/>
        <v>0</v>
      </c>
      <c r="BA175" s="10">
        <f t="shared" si="252"/>
        <v>1</v>
      </c>
      <c r="BB175" s="10">
        <f t="shared" si="253"/>
        <v>1</v>
      </c>
      <c r="BC175" s="10">
        <f t="shared" si="254"/>
        <v>1</v>
      </c>
      <c r="BD175" s="10">
        <f t="shared" si="255"/>
        <v>1</v>
      </c>
      <c r="BF175" s="10">
        <f t="shared" si="256"/>
        <v>2</v>
      </c>
      <c r="BI175" s="10">
        <f t="shared" si="221"/>
        <v>79</v>
      </c>
      <c r="BJ175" s="10" t="str">
        <f t="shared" si="222"/>
        <v/>
      </c>
      <c r="BK175" s="10" t="str">
        <f t="shared" si="223"/>
        <v/>
      </c>
      <c r="BL175" s="10" t="str">
        <f t="shared" si="224"/>
        <v/>
      </c>
      <c r="BM175" s="10" t="str">
        <f t="shared" si="225"/>
        <v/>
      </c>
      <c r="BN175" s="10" t="str">
        <f t="shared" si="226"/>
        <v/>
      </c>
      <c r="BO175" s="10" t="str">
        <f t="shared" si="227"/>
        <v/>
      </c>
      <c r="BP175" s="10" t="str">
        <f t="shared" si="228"/>
        <v/>
      </c>
      <c r="BQ175" s="10" t="str">
        <f t="shared" si="229"/>
        <v/>
      </c>
      <c r="BR175" s="10" t="str">
        <f t="shared" si="230"/>
        <v/>
      </c>
      <c r="BS175" s="10" t="str">
        <f t="shared" si="231"/>
        <v/>
      </c>
      <c r="BT175" s="10" t="str">
        <f t="shared" si="232"/>
        <v/>
      </c>
      <c r="BU175" s="10" t="str">
        <f t="shared" si="233"/>
        <v/>
      </c>
      <c r="BV175" s="10" t="str">
        <f t="shared" si="234"/>
        <v/>
      </c>
      <c r="BW175" s="10" t="str">
        <f t="shared" si="235"/>
        <v/>
      </c>
      <c r="BX175" s="10" t="str">
        <f t="shared" si="215"/>
        <v/>
      </c>
      <c r="BY175" s="10" t="str">
        <f t="shared" si="216"/>
        <v>-</v>
      </c>
      <c r="BZ175" s="10" t="str">
        <f t="shared" si="217"/>
        <v>-</v>
      </c>
      <c r="CA175" s="10" t="str">
        <f t="shared" si="218"/>
        <v>-</v>
      </c>
      <c r="CB175" s="31">
        <f t="shared" si="219"/>
        <v>14</v>
      </c>
      <c r="CD175">
        <f t="shared" si="211"/>
        <v>79</v>
      </c>
      <c r="EO175" s="10">
        <v>168</v>
      </c>
      <c r="EQ175" s="10">
        <v>168</v>
      </c>
      <c r="ER175" s="10" t="str">
        <f t="shared" si="213"/>
        <v>(172)</v>
      </c>
    </row>
    <row r="176" spans="1:148" ht="15.75" x14ac:dyDescent="0.25">
      <c r="A176" s="7" t="str">
        <f t="shared" si="182"/>
        <v>172 (173)</v>
      </c>
      <c r="B176" s="8" t="s">
        <v>250</v>
      </c>
      <c r="C176" s="9" t="s">
        <v>145</v>
      </c>
      <c r="D176" s="20">
        <f t="shared" si="183"/>
        <v>77</v>
      </c>
      <c r="E176" s="18"/>
      <c r="F176" s="14">
        <f t="shared" si="184"/>
        <v>1</v>
      </c>
      <c r="G176" s="19">
        <f t="shared" si="185"/>
        <v>38.5</v>
      </c>
      <c r="H176" s="18"/>
      <c r="I176" s="14"/>
      <c r="J176" s="14"/>
      <c r="K176" s="14"/>
      <c r="L176" s="14"/>
      <c r="M176" s="14"/>
      <c r="N176" s="14"/>
      <c r="O176" s="14"/>
      <c r="P176" s="14"/>
      <c r="Q176" s="14">
        <v>77</v>
      </c>
      <c r="R176" s="50"/>
      <c r="S176" s="29"/>
      <c r="T176" s="51"/>
      <c r="U176" s="14"/>
      <c r="V176" s="64"/>
      <c r="W176" s="64"/>
      <c r="X176" s="14"/>
      <c r="Y176" s="14"/>
      <c r="Z176" s="14"/>
      <c r="AA176" s="14"/>
      <c r="AB176" s="24">
        <f t="shared" si="186"/>
        <v>17</v>
      </c>
      <c r="AC176" s="68" t="str">
        <f t="shared" si="187"/>
        <v>-</v>
      </c>
      <c r="AD176" s="68" t="str">
        <f t="shared" si="188"/>
        <v>-</v>
      </c>
      <c r="AE176" s="68" t="str">
        <f t="shared" si="189"/>
        <v>-</v>
      </c>
      <c r="AF176" s="32">
        <v>173</v>
      </c>
      <c r="AG176" s="32">
        <f t="shared" si="257"/>
        <v>172</v>
      </c>
      <c r="AH176" s="32" t="str">
        <f t="shared" si="190"/>
        <v>-</v>
      </c>
      <c r="AI176" s="17">
        <v>172</v>
      </c>
      <c r="AL176" s="10">
        <f t="shared" si="237"/>
        <v>0</v>
      </c>
      <c r="AM176" s="10">
        <f t="shared" si="238"/>
        <v>1</v>
      </c>
      <c r="AN176" s="10">
        <f t="shared" si="239"/>
        <v>1</v>
      </c>
      <c r="AO176" s="10">
        <f t="shared" si="240"/>
        <v>1</v>
      </c>
      <c r="AP176" s="10">
        <f t="shared" si="241"/>
        <v>1</v>
      </c>
      <c r="AQ176" s="10">
        <f t="shared" si="242"/>
        <v>1</v>
      </c>
      <c r="AR176" s="10">
        <f t="shared" si="243"/>
        <v>1</v>
      </c>
      <c r="AS176" s="10">
        <f t="shared" si="244"/>
        <v>1</v>
      </c>
      <c r="AT176" s="10">
        <f t="shared" si="245"/>
        <v>2</v>
      </c>
      <c r="AU176" s="10">
        <f t="shared" si="246"/>
        <v>2</v>
      </c>
      <c r="AV176" s="10">
        <f t="shared" si="247"/>
        <v>1</v>
      </c>
      <c r="AW176" s="10">
        <f t="shared" si="248"/>
        <v>1</v>
      </c>
      <c r="AX176" s="10">
        <f t="shared" si="249"/>
        <v>1</v>
      </c>
      <c r="AY176" s="10">
        <f t="shared" si="250"/>
        <v>1</v>
      </c>
      <c r="AZ176" s="10">
        <f t="shared" si="251"/>
        <v>0</v>
      </c>
      <c r="BA176" s="10">
        <f t="shared" si="252"/>
        <v>1</v>
      </c>
      <c r="BB176" s="10">
        <f t="shared" si="253"/>
        <v>1</v>
      </c>
      <c r="BC176" s="10">
        <f t="shared" si="254"/>
        <v>1</v>
      </c>
      <c r="BD176" s="10">
        <f t="shared" si="255"/>
        <v>1</v>
      </c>
      <c r="BF176" s="10">
        <f t="shared" si="256"/>
        <v>2</v>
      </c>
      <c r="BI176" s="10">
        <f t="shared" si="221"/>
        <v>77</v>
      </c>
      <c r="BJ176" s="10" t="str">
        <f t="shared" si="222"/>
        <v/>
      </c>
      <c r="BK176" s="10" t="str">
        <f t="shared" si="223"/>
        <v/>
      </c>
      <c r="BL176" s="10" t="str">
        <f t="shared" si="224"/>
        <v/>
      </c>
      <c r="BM176" s="10" t="str">
        <f t="shared" si="225"/>
        <v/>
      </c>
      <c r="BN176" s="10" t="str">
        <f t="shared" si="226"/>
        <v/>
      </c>
      <c r="BO176" s="10" t="str">
        <f t="shared" si="227"/>
        <v/>
      </c>
      <c r="BP176" s="10" t="str">
        <f t="shared" si="228"/>
        <v/>
      </c>
      <c r="BQ176" s="10" t="str">
        <f t="shared" si="229"/>
        <v/>
      </c>
      <c r="BR176" s="10" t="str">
        <f t="shared" si="230"/>
        <v/>
      </c>
      <c r="BS176" s="10" t="str">
        <f t="shared" si="231"/>
        <v/>
      </c>
      <c r="BT176" s="10" t="str">
        <f t="shared" si="232"/>
        <v/>
      </c>
      <c r="BU176" s="10" t="str">
        <f t="shared" si="233"/>
        <v/>
      </c>
      <c r="BV176" s="10" t="str">
        <f t="shared" si="234"/>
        <v/>
      </c>
      <c r="BW176" s="10" t="str">
        <f t="shared" si="235"/>
        <v/>
      </c>
      <c r="BX176" s="10" t="str">
        <f t="shared" si="215"/>
        <v/>
      </c>
      <c r="BY176" s="10" t="str">
        <f t="shared" si="216"/>
        <v>-</v>
      </c>
      <c r="BZ176" s="10" t="str">
        <f t="shared" si="217"/>
        <v>-</v>
      </c>
      <c r="CA176" s="10" t="str">
        <f t="shared" si="218"/>
        <v>-</v>
      </c>
      <c r="CB176" s="31">
        <f t="shared" si="219"/>
        <v>14</v>
      </c>
      <c r="CD176">
        <f t="shared" si="211"/>
        <v>77</v>
      </c>
      <c r="EO176" s="10">
        <v>215</v>
      </c>
      <c r="EQ176" s="10">
        <f>IF(BF176&gt;1,AG176,"")</f>
        <v>172</v>
      </c>
      <c r="ER176" s="10" t="str">
        <f t="shared" si="213"/>
        <v>(173)</v>
      </c>
    </row>
    <row r="177" spans="1:148" ht="15.75" x14ac:dyDescent="0.25">
      <c r="A177" s="7" t="str">
        <f t="shared" si="182"/>
        <v>173 (174)</v>
      </c>
      <c r="B177" s="8" t="s">
        <v>240</v>
      </c>
      <c r="C177" s="9" t="s">
        <v>172</v>
      </c>
      <c r="D177" s="20">
        <f t="shared" si="183"/>
        <v>74</v>
      </c>
      <c r="E177" s="18"/>
      <c r="F177" s="14">
        <f t="shared" si="184"/>
        <v>1</v>
      </c>
      <c r="G177" s="19">
        <f t="shared" si="185"/>
        <v>37</v>
      </c>
      <c r="H177" s="18"/>
      <c r="I177" s="61"/>
      <c r="J177" s="61"/>
      <c r="K177" s="61"/>
      <c r="L177" s="61"/>
      <c r="M177" s="61"/>
      <c r="N177" s="61"/>
      <c r="O177" s="61"/>
      <c r="P177" s="61">
        <v>74</v>
      </c>
      <c r="Q177" s="61"/>
      <c r="R177" s="97"/>
      <c r="S177" s="61"/>
      <c r="T177" s="94"/>
      <c r="U177" s="61"/>
      <c r="V177" s="61"/>
      <c r="W177" s="61"/>
      <c r="X177" s="61"/>
      <c r="Y177" s="61"/>
      <c r="Z177" s="61"/>
      <c r="AA177" s="61"/>
      <c r="AB177" s="105">
        <f t="shared" si="186"/>
        <v>17</v>
      </c>
      <c r="AC177" s="68" t="str">
        <f t="shared" si="187"/>
        <v>-</v>
      </c>
      <c r="AD177" s="68" t="str">
        <f t="shared" si="188"/>
        <v>-</v>
      </c>
      <c r="AE177" s="68" t="str">
        <f t="shared" si="189"/>
        <v>-</v>
      </c>
      <c r="AF177" s="32">
        <v>174</v>
      </c>
      <c r="AG177" s="32">
        <f t="shared" si="257"/>
        <v>173</v>
      </c>
      <c r="AH177" s="32" t="str">
        <f t="shared" si="190"/>
        <v>-</v>
      </c>
      <c r="AI177" s="17">
        <v>173</v>
      </c>
      <c r="AL177" s="10">
        <f t="shared" si="237"/>
        <v>0</v>
      </c>
      <c r="AM177" s="10">
        <f t="shared" si="238"/>
        <v>1</v>
      </c>
      <c r="AN177" s="10">
        <f t="shared" si="239"/>
        <v>1</v>
      </c>
      <c r="AO177" s="10">
        <f t="shared" si="240"/>
        <v>1</v>
      </c>
      <c r="AP177" s="10">
        <f t="shared" si="241"/>
        <v>1</v>
      </c>
      <c r="AQ177" s="10">
        <f t="shared" si="242"/>
        <v>1</v>
      </c>
      <c r="AR177" s="10">
        <f t="shared" si="243"/>
        <v>1</v>
      </c>
      <c r="AS177" s="10">
        <f t="shared" si="244"/>
        <v>2</v>
      </c>
      <c r="AT177" s="10">
        <f t="shared" si="245"/>
        <v>2</v>
      </c>
      <c r="AU177" s="10">
        <f t="shared" si="246"/>
        <v>1</v>
      </c>
      <c r="AV177" s="10">
        <f t="shared" si="247"/>
        <v>1</v>
      </c>
      <c r="AW177" s="10">
        <f t="shared" si="248"/>
        <v>1</v>
      </c>
      <c r="AX177" s="10">
        <f t="shared" si="249"/>
        <v>1</v>
      </c>
      <c r="AY177" s="10">
        <f t="shared" si="250"/>
        <v>1</v>
      </c>
      <c r="AZ177" s="10">
        <f t="shared" si="251"/>
        <v>0</v>
      </c>
      <c r="BA177" s="10">
        <f t="shared" si="252"/>
        <v>1</v>
      </c>
      <c r="BB177" s="10">
        <f t="shared" si="253"/>
        <v>1</v>
      </c>
      <c r="BC177" s="10">
        <f t="shared" si="254"/>
        <v>1</v>
      </c>
      <c r="BD177" s="10">
        <f t="shared" si="255"/>
        <v>1</v>
      </c>
      <c r="BF177" s="10">
        <f t="shared" si="256"/>
        <v>2</v>
      </c>
      <c r="BI177" s="10">
        <f t="shared" si="221"/>
        <v>74</v>
      </c>
      <c r="BJ177" s="10" t="str">
        <f t="shared" si="222"/>
        <v/>
      </c>
      <c r="BK177" s="10" t="str">
        <f t="shared" si="223"/>
        <v/>
      </c>
      <c r="BL177" s="10" t="str">
        <f t="shared" si="224"/>
        <v/>
      </c>
      <c r="BM177" s="10" t="str">
        <f t="shared" si="225"/>
        <v/>
      </c>
      <c r="BN177" s="10" t="str">
        <f t="shared" si="226"/>
        <v/>
      </c>
      <c r="BO177" s="10" t="str">
        <f t="shared" si="227"/>
        <v/>
      </c>
      <c r="BP177" s="10" t="str">
        <f t="shared" si="228"/>
        <v/>
      </c>
      <c r="BQ177" s="10" t="str">
        <f t="shared" si="229"/>
        <v/>
      </c>
      <c r="BR177" s="10" t="str">
        <f t="shared" si="230"/>
        <v/>
      </c>
      <c r="BS177" s="10" t="str">
        <f t="shared" si="231"/>
        <v/>
      </c>
      <c r="BT177" s="10" t="str">
        <f t="shared" si="232"/>
        <v/>
      </c>
      <c r="BU177" s="10" t="str">
        <f t="shared" si="233"/>
        <v/>
      </c>
      <c r="BV177" s="10" t="str">
        <f t="shared" si="234"/>
        <v/>
      </c>
      <c r="BW177" s="10" t="str">
        <f t="shared" si="235"/>
        <v/>
      </c>
      <c r="BX177" s="10" t="str">
        <f t="shared" si="215"/>
        <v/>
      </c>
      <c r="BY177" s="10" t="str">
        <f t="shared" si="216"/>
        <v>-</v>
      </c>
      <c r="BZ177" s="10" t="str">
        <f t="shared" si="217"/>
        <v>-</v>
      </c>
      <c r="CA177" s="10" t="str">
        <f t="shared" si="218"/>
        <v>-</v>
      </c>
      <c r="CB177" s="31">
        <f t="shared" si="219"/>
        <v>14</v>
      </c>
      <c r="CD177">
        <f t="shared" si="211"/>
        <v>74</v>
      </c>
      <c r="EO177" s="10">
        <v>188</v>
      </c>
      <c r="EQ177" s="10">
        <v>188</v>
      </c>
      <c r="ER177" s="10" t="str">
        <f t="shared" si="213"/>
        <v>(174)</v>
      </c>
    </row>
    <row r="178" spans="1:148" ht="15.75" x14ac:dyDescent="0.25">
      <c r="A178" s="7" t="str">
        <f t="shared" si="182"/>
        <v>174 (175)</v>
      </c>
      <c r="B178" s="8" t="s">
        <v>271</v>
      </c>
      <c r="C178" s="9" t="s">
        <v>41</v>
      </c>
      <c r="D178" s="20">
        <f t="shared" si="183"/>
        <v>67</v>
      </c>
      <c r="E178" s="18"/>
      <c r="F178" s="14">
        <f t="shared" si="184"/>
        <v>1</v>
      </c>
      <c r="G178" s="19">
        <f t="shared" si="185"/>
        <v>33.5</v>
      </c>
      <c r="H178" s="18"/>
      <c r="I178" s="14"/>
      <c r="J178" s="14"/>
      <c r="K178" s="14"/>
      <c r="L178" s="14"/>
      <c r="M178" s="14"/>
      <c r="N178" s="14">
        <v>67</v>
      </c>
      <c r="O178" s="14"/>
      <c r="P178" s="14"/>
      <c r="Q178" s="14"/>
      <c r="R178" s="50"/>
      <c r="S178" s="29"/>
      <c r="T178" s="51"/>
      <c r="U178" s="14"/>
      <c r="V178" s="14"/>
      <c r="W178" s="64"/>
      <c r="X178" s="14"/>
      <c r="Y178" s="14"/>
      <c r="Z178" s="14"/>
      <c r="AA178" s="14"/>
      <c r="AB178" s="24">
        <f t="shared" si="186"/>
        <v>17</v>
      </c>
      <c r="AC178" s="68" t="str">
        <f t="shared" si="187"/>
        <v>-</v>
      </c>
      <c r="AD178" s="68" t="str">
        <f t="shared" si="188"/>
        <v>-</v>
      </c>
      <c r="AE178" s="68" t="str">
        <f t="shared" si="189"/>
        <v>-</v>
      </c>
      <c r="AF178" s="32">
        <v>175</v>
      </c>
      <c r="AG178" s="32">
        <f t="shared" si="257"/>
        <v>174</v>
      </c>
      <c r="AH178" s="32" t="str">
        <f t="shared" si="190"/>
        <v>-</v>
      </c>
      <c r="AI178" s="17">
        <v>174</v>
      </c>
      <c r="AL178" s="10">
        <f t="shared" si="237"/>
        <v>0</v>
      </c>
      <c r="AM178" s="10">
        <f t="shared" si="238"/>
        <v>1</v>
      </c>
      <c r="AN178" s="10">
        <f t="shared" si="239"/>
        <v>1</v>
      </c>
      <c r="AO178" s="10">
        <f t="shared" si="240"/>
        <v>1</v>
      </c>
      <c r="AP178" s="10">
        <f t="shared" si="241"/>
        <v>1</v>
      </c>
      <c r="AQ178" s="10">
        <f t="shared" si="242"/>
        <v>2</v>
      </c>
      <c r="AR178" s="10">
        <f t="shared" si="243"/>
        <v>2</v>
      </c>
      <c r="AS178" s="10">
        <f t="shared" si="244"/>
        <v>1</v>
      </c>
      <c r="AT178" s="10">
        <f t="shared" si="245"/>
        <v>1</v>
      </c>
      <c r="AU178" s="10">
        <f t="shared" si="246"/>
        <v>1</v>
      </c>
      <c r="AV178" s="10">
        <f t="shared" si="247"/>
        <v>1</v>
      </c>
      <c r="AW178" s="10">
        <f t="shared" si="248"/>
        <v>1</v>
      </c>
      <c r="AX178" s="10">
        <f t="shared" si="249"/>
        <v>1</v>
      </c>
      <c r="AY178" s="10">
        <f t="shared" si="250"/>
        <v>1</v>
      </c>
      <c r="AZ178" s="10">
        <f t="shared" si="251"/>
        <v>0</v>
      </c>
      <c r="BA178" s="10">
        <f t="shared" si="252"/>
        <v>1</v>
      </c>
      <c r="BB178" s="10">
        <f t="shared" si="253"/>
        <v>1</v>
      </c>
      <c r="BC178" s="10">
        <f t="shared" si="254"/>
        <v>1</v>
      </c>
      <c r="BD178" s="10">
        <f t="shared" si="255"/>
        <v>1</v>
      </c>
      <c r="BF178" s="10">
        <f t="shared" si="256"/>
        <v>2</v>
      </c>
      <c r="BI178" s="10">
        <f t="shared" si="221"/>
        <v>67</v>
      </c>
      <c r="BJ178" s="10" t="str">
        <f t="shared" si="222"/>
        <v/>
      </c>
      <c r="BK178" s="10" t="str">
        <f t="shared" si="223"/>
        <v/>
      </c>
      <c r="BL178" s="10" t="str">
        <f t="shared" si="224"/>
        <v/>
      </c>
      <c r="BM178" s="10" t="str">
        <f t="shared" si="225"/>
        <v/>
      </c>
      <c r="BN178" s="10" t="str">
        <f t="shared" si="226"/>
        <v/>
      </c>
      <c r="BO178" s="10" t="str">
        <f t="shared" si="227"/>
        <v/>
      </c>
      <c r="BP178" s="10" t="str">
        <f t="shared" si="228"/>
        <v/>
      </c>
      <c r="BQ178" s="10" t="str">
        <f t="shared" si="229"/>
        <v/>
      </c>
      <c r="BR178" s="10" t="str">
        <f t="shared" si="230"/>
        <v/>
      </c>
      <c r="BS178" s="10" t="str">
        <f t="shared" si="231"/>
        <v/>
      </c>
      <c r="BT178" s="10" t="str">
        <f t="shared" si="232"/>
        <v/>
      </c>
      <c r="BU178" s="10" t="str">
        <f t="shared" si="233"/>
        <v/>
      </c>
      <c r="BV178" s="10" t="str">
        <f t="shared" si="234"/>
        <v/>
      </c>
      <c r="BW178" s="10" t="str">
        <f t="shared" si="235"/>
        <v/>
      </c>
      <c r="BX178" s="10" t="str">
        <f t="shared" si="215"/>
        <v/>
      </c>
      <c r="BY178" s="10" t="str">
        <f t="shared" si="216"/>
        <v>-</v>
      </c>
      <c r="BZ178" s="10" t="str">
        <f t="shared" si="217"/>
        <v>-</v>
      </c>
      <c r="CA178" s="10" t="str">
        <f t="shared" si="218"/>
        <v>-</v>
      </c>
      <c r="CB178" s="31">
        <f t="shared" si="219"/>
        <v>14</v>
      </c>
      <c r="CD178">
        <f t="shared" si="211"/>
        <v>67</v>
      </c>
      <c r="EO178" s="10">
        <v>170</v>
      </c>
      <c r="EQ178" s="10">
        <f t="shared" ref="EQ178:EQ185" si="258">IF(BF178&gt;1,AG178,"")</f>
        <v>174</v>
      </c>
      <c r="ER178" s="10" t="str">
        <f t="shared" si="213"/>
        <v>(175)</v>
      </c>
    </row>
    <row r="179" spans="1:148" ht="15.75" x14ac:dyDescent="0.25">
      <c r="A179" s="7" t="str">
        <f t="shared" si="182"/>
        <v>175 (176)</v>
      </c>
      <c r="B179" s="8" t="s">
        <v>261</v>
      </c>
      <c r="C179" s="9" t="s">
        <v>115</v>
      </c>
      <c r="D179" s="20">
        <f t="shared" si="183"/>
        <v>54</v>
      </c>
      <c r="E179" s="18"/>
      <c r="F179" s="14">
        <f t="shared" si="184"/>
        <v>1</v>
      </c>
      <c r="G179" s="19">
        <f t="shared" si="185"/>
        <v>27</v>
      </c>
      <c r="H179" s="18"/>
      <c r="I179" s="14"/>
      <c r="J179" s="14"/>
      <c r="K179" s="14"/>
      <c r="L179" s="14"/>
      <c r="M179" s="14"/>
      <c r="N179" s="14"/>
      <c r="O179" s="14"/>
      <c r="P179" s="14"/>
      <c r="Q179" s="14"/>
      <c r="R179" s="50">
        <v>54</v>
      </c>
      <c r="S179" s="29"/>
      <c r="T179" s="51"/>
      <c r="U179" s="14"/>
      <c r="V179" s="64"/>
      <c r="W179" s="64"/>
      <c r="X179" s="14"/>
      <c r="Y179" s="14"/>
      <c r="Z179" s="14"/>
      <c r="AA179" s="14"/>
      <c r="AB179" s="24">
        <f t="shared" si="186"/>
        <v>17</v>
      </c>
      <c r="AC179" s="68" t="str">
        <f t="shared" si="187"/>
        <v>-</v>
      </c>
      <c r="AD179" s="68" t="str">
        <f t="shared" si="188"/>
        <v>-</v>
      </c>
      <c r="AE179" s="68" t="str">
        <f t="shared" si="189"/>
        <v>-</v>
      </c>
      <c r="AF179" s="32">
        <v>176</v>
      </c>
      <c r="AG179" s="32">
        <f t="shared" si="257"/>
        <v>175</v>
      </c>
      <c r="AH179" s="32" t="str">
        <f t="shared" si="190"/>
        <v>-</v>
      </c>
      <c r="AI179" s="17">
        <v>175</v>
      </c>
      <c r="AL179" s="10">
        <f t="shared" si="237"/>
        <v>0</v>
      </c>
      <c r="AM179" s="10">
        <f t="shared" si="238"/>
        <v>1</v>
      </c>
      <c r="AN179" s="10">
        <f t="shared" si="239"/>
        <v>1</v>
      </c>
      <c r="AO179" s="10">
        <f t="shared" si="240"/>
        <v>1</v>
      </c>
      <c r="AP179" s="10">
        <f t="shared" si="241"/>
        <v>1</v>
      </c>
      <c r="AQ179" s="10">
        <f t="shared" si="242"/>
        <v>1</v>
      </c>
      <c r="AR179" s="10">
        <f t="shared" si="243"/>
        <v>1</v>
      </c>
      <c r="AS179" s="10">
        <f t="shared" si="244"/>
        <v>1</v>
      </c>
      <c r="AT179" s="10">
        <f t="shared" si="245"/>
        <v>1</v>
      </c>
      <c r="AU179" s="10">
        <f t="shared" si="246"/>
        <v>2</v>
      </c>
      <c r="AV179" s="10">
        <f t="shared" si="247"/>
        <v>2</v>
      </c>
      <c r="AW179" s="10">
        <f t="shared" si="248"/>
        <v>1</v>
      </c>
      <c r="AX179" s="10">
        <f t="shared" si="249"/>
        <v>1</v>
      </c>
      <c r="AY179" s="10">
        <f t="shared" si="250"/>
        <v>1</v>
      </c>
      <c r="AZ179" s="10">
        <f t="shared" si="251"/>
        <v>0</v>
      </c>
      <c r="BA179" s="10">
        <f t="shared" si="252"/>
        <v>1</v>
      </c>
      <c r="BB179" s="10">
        <f t="shared" si="253"/>
        <v>1</v>
      </c>
      <c r="BC179" s="10">
        <f t="shared" si="254"/>
        <v>1</v>
      </c>
      <c r="BD179" s="10">
        <f t="shared" si="255"/>
        <v>1</v>
      </c>
      <c r="BF179" s="10">
        <f t="shared" si="256"/>
        <v>2</v>
      </c>
      <c r="BI179" s="10">
        <f t="shared" si="221"/>
        <v>54</v>
      </c>
      <c r="BJ179" s="10" t="str">
        <f t="shared" si="222"/>
        <v/>
      </c>
      <c r="BK179" s="10" t="str">
        <f t="shared" si="223"/>
        <v/>
      </c>
      <c r="BL179" s="10" t="str">
        <f t="shared" si="224"/>
        <v/>
      </c>
      <c r="BM179" s="10" t="str">
        <f t="shared" si="225"/>
        <v/>
      </c>
      <c r="BN179" s="10" t="str">
        <f t="shared" si="226"/>
        <v/>
      </c>
      <c r="BO179" s="10" t="str">
        <f t="shared" si="227"/>
        <v/>
      </c>
      <c r="BP179" s="10" t="str">
        <f t="shared" si="228"/>
        <v/>
      </c>
      <c r="BQ179" s="10" t="str">
        <f t="shared" si="229"/>
        <v/>
      </c>
      <c r="BR179" s="10" t="str">
        <f t="shared" si="230"/>
        <v/>
      </c>
      <c r="BS179" s="10" t="str">
        <f t="shared" si="231"/>
        <v/>
      </c>
      <c r="BT179" s="10" t="str">
        <f t="shared" si="232"/>
        <v/>
      </c>
      <c r="BU179" s="10" t="str">
        <f t="shared" si="233"/>
        <v/>
      </c>
      <c r="BV179" s="10" t="str">
        <f t="shared" si="234"/>
        <v/>
      </c>
      <c r="BW179" s="10" t="str">
        <f t="shared" si="235"/>
        <v/>
      </c>
      <c r="BX179" s="10" t="str">
        <f t="shared" si="215"/>
        <v/>
      </c>
      <c r="BY179" s="10" t="str">
        <f t="shared" si="216"/>
        <v>-</v>
      </c>
      <c r="BZ179" s="10" t="str">
        <f t="shared" si="217"/>
        <v>-</v>
      </c>
      <c r="CA179" s="10" t="str">
        <f t="shared" si="218"/>
        <v>-</v>
      </c>
      <c r="CB179" s="31">
        <f t="shared" si="219"/>
        <v>14</v>
      </c>
      <c r="CD179">
        <f t="shared" si="211"/>
        <v>54</v>
      </c>
      <c r="EO179" s="10">
        <v>171</v>
      </c>
      <c r="EQ179" s="10">
        <f t="shared" si="258"/>
        <v>175</v>
      </c>
      <c r="ER179" s="10" t="str">
        <f t="shared" si="213"/>
        <v>(176)</v>
      </c>
    </row>
    <row r="180" spans="1:148" ht="15.75" x14ac:dyDescent="0.25">
      <c r="A180" s="7" t="str">
        <f t="shared" si="182"/>
        <v>176 (177)</v>
      </c>
      <c r="B180" s="8" t="s">
        <v>253</v>
      </c>
      <c r="C180" s="9" t="s">
        <v>41</v>
      </c>
      <c r="D180" s="20">
        <f t="shared" si="183"/>
        <v>46</v>
      </c>
      <c r="E180" s="18"/>
      <c r="F180" s="14">
        <f t="shared" si="184"/>
        <v>1</v>
      </c>
      <c r="G180" s="19">
        <f t="shared" si="185"/>
        <v>23</v>
      </c>
      <c r="H180" s="18"/>
      <c r="I180" s="61"/>
      <c r="J180" s="61"/>
      <c r="K180" s="61"/>
      <c r="L180" s="61"/>
      <c r="M180" s="61"/>
      <c r="N180" s="61"/>
      <c r="O180" s="61"/>
      <c r="P180" s="61"/>
      <c r="Q180" s="61">
        <v>46</v>
      </c>
      <c r="R180" s="97"/>
      <c r="S180" s="61"/>
      <c r="T180" s="94"/>
      <c r="U180" s="61"/>
      <c r="V180" s="61"/>
      <c r="W180" s="61"/>
      <c r="X180" s="61"/>
      <c r="Y180" s="61"/>
      <c r="Z180" s="61"/>
      <c r="AA180" s="61"/>
      <c r="AB180" s="105">
        <f t="shared" si="186"/>
        <v>17</v>
      </c>
      <c r="AC180" s="68" t="str">
        <f t="shared" si="187"/>
        <v>-</v>
      </c>
      <c r="AD180" s="68" t="str">
        <f t="shared" si="188"/>
        <v>-</v>
      </c>
      <c r="AE180" s="68" t="str">
        <f t="shared" si="189"/>
        <v>-</v>
      </c>
      <c r="AF180" s="32">
        <v>177</v>
      </c>
      <c r="AG180" s="32">
        <f t="shared" si="257"/>
        <v>176</v>
      </c>
      <c r="AH180" s="32" t="str">
        <f t="shared" si="190"/>
        <v>-</v>
      </c>
      <c r="AI180" s="17">
        <v>176</v>
      </c>
      <c r="AL180" s="10">
        <f t="shared" si="237"/>
        <v>0</v>
      </c>
      <c r="AM180" s="10">
        <f t="shared" si="238"/>
        <v>1</v>
      </c>
      <c r="AN180" s="10">
        <f t="shared" si="239"/>
        <v>1</v>
      </c>
      <c r="AO180" s="10">
        <f t="shared" si="240"/>
        <v>1</v>
      </c>
      <c r="AP180" s="10">
        <f t="shared" si="241"/>
        <v>1</v>
      </c>
      <c r="AQ180" s="10">
        <f t="shared" si="242"/>
        <v>1</v>
      </c>
      <c r="AR180" s="10">
        <f t="shared" si="243"/>
        <v>1</v>
      </c>
      <c r="AS180" s="10">
        <f t="shared" si="244"/>
        <v>1</v>
      </c>
      <c r="AT180" s="10">
        <f t="shared" si="245"/>
        <v>2</v>
      </c>
      <c r="AU180" s="10">
        <f t="shared" si="246"/>
        <v>2</v>
      </c>
      <c r="AV180" s="10">
        <f t="shared" si="247"/>
        <v>1</v>
      </c>
      <c r="AW180" s="10">
        <f t="shared" si="248"/>
        <v>1</v>
      </c>
      <c r="AX180" s="10">
        <f t="shared" si="249"/>
        <v>1</v>
      </c>
      <c r="AY180" s="10">
        <f t="shared" si="250"/>
        <v>1</v>
      </c>
      <c r="AZ180" s="10">
        <f t="shared" si="251"/>
        <v>0</v>
      </c>
      <c r="BA180" s="10">
        <f t="shared" si="252"/>
        <v>1</v>
      </c>
      <c r="BB180" s="10">
        <f t="shared" si="253"/>
        <v>1</v>
      </c>
      <c r="BC180" s="10">
        <f t="shared" si="254"/>
        <v>1</v>
      </c>
      <c r="BD180" s="10">
        <f t="shared" si="255"/>
        <v>1</v>
      </c>
      <c r="BF180" s="10">
        <f t="shared" si="256"/>
        <v>2</v>
      </c>
      <c r="BI180" s="10">
        <f t="shared" si="221"/>
        <v>46</v>
      </c>
      <c r="BJ180" s="10" t="str">
        <f t="shared" si="222"/>
        <v/>
      </c>
      <c r="BK180" s="10" t="str">
        <f t="shared" si="223"/>
        <v/>
      </c>
      <c r="BL180" s="10" t="str">
        <f t="shared" si="224"/>
        <v/>
      </c>
      <c r="BM180" s="10" t="str">
        <f t="shared" si="225"/>
        <v/>
      </c>
      <c r="BN180" s="10" t="str">
        <f t="shared" si="226"/>
        <v/>
      </c>
      <c r="BO180" s="10" t="str">
        <f t="shared" si="227"/>
        <v/>
      </c>
      <c r="BP180" s="10" t="str">
        <f t="shared" si="228"/>
        <v/>
      </c>
      <c r="BQ180" s="10" t="str">
        <f t="shared" si="229"/>
        <v/>
      </c>
      <c r="BR180" s="10" t="str">
        <f t="shared" si="230"/>
        <v/>
      </c>
      <c r="BS180" s="10" t="str">
        <f t="shared" si="231"/>
        <v/>
      </c>
      <c r="BT180" s="10" t="str">
        <f t="shared" si="232"/>
        <v/>
      </c>
      <c r="BU180" s="10" t="str">
        <f t="shared" si="233"/>
        <v/>
      </c>
      <c r="BV180" s="10" t="str">
        <f t="shared" si="234"/>
        <v/>
      </c>
      <c r="BW180" s="10" t="str">
        <f t="shared" si="235"/>
        <v/>
      </c>
      <c r="BX180" s="10" t="str">
        <f t="shared" si="215"/>
        <v/>
      </c>
      <c r="BY180" s="10" t="str">
        <f t="shared" si="216"/>
        <v>-</v>
      </c>
      <c r="BZ180" s="10" t="str">
        <f t="shared" si="217"/>
        <v>-</v>
      </c>
      <c r="CA180" s="10" t="str">
        <f t="shared" si="218"/>
        <v>-</v>
      </c>
      <c r="CB180" s="31">
        <f t="shared" si="219"/>
        <v>14</v>
      </c>
      <c r="CD180">
        <f t="shared" si="211"/>
        <v>46</v>
      </c>
      <c r="EO180" s="10">
        <v>172</v>
      </c>
      <c r="EQ180" s="10">
        <f t="shared" si="258"/>
        <v>176</v>
      </c>
      <c r="ER180" s="10" t="str">
        <f t="shared" si="213"/>
        <v>(177)</v>
      </c>
    </row>
    <row r="181" spans="1:148" ht="15.75" x14ac:dyDescent="0.25">
      <c r="A181" s="7" t="str">
        <f t="shared" si="182"/>
        <v>177 (178)</v>
      </c>
      <c r="B181" s="8" t="s">
        <v>146</v>
      </c>
      <c r="C181" s="9" t="s">
        <v>95</v>
      </c>
      <c r="D181" s="20">
        <f t="shared" si="183"/>
        <v>40</v>
      </c>
      <c r="E181" s="18"/>
      <c r="F181" s="14">
        <f t="shared" si="184"/>
        <v>2</v>
      </c>
      <c r="G181" s="19">
        <f t="shared" si="185"/>
        <v>10</v>
      </c>
      <c r="H181" s="18"/>
      <c r="I181" s="14"/>
      <c r="J181" s="14"/>
      <c r="K181" s="14"/>
      <c r="L181" s="14"/>
      <c r="M181" s="14"/>
      <c r="N181" s="14"/>
      <c r="O181" s="14">
        <v>33</v>
      </c>
      <c r="P181" s="14">
        <v>7</v>
      </c>
      <c r="Q181" s="14"/>
      <c r="R181" s="50"/>
      <c r="S181" s="29"/>
      <c r="T181" s="51"/>
      <c r="U181" s="14"/>
      <c r="V181" s="64"/>
      <c r="W181" s="64"/>
      <c r="X181" s="14"/>
      <c r="Y181" s="14"/>
      <c r="Z181" s="14"/>
      <c r="AA181" s="14"/>
      <c r="AB181" s="24">
        <f t="shared" si="186"/>
        <v>17</v>
      </c>
      <c r="AC181" s="68" t="str">
        <f t="shared" si="187"/>
        <v>-</v>
      </c>
      <c r="AD181" s="68" t="str">
        <f t="shared" si="188"/>
        <v>-</v>
      </c>
      <c r="AE181" s="68" t="str">
        <f t="shared" si="189"/>
        <v>-</v>
      </c>
      <c r="AF181" s="32">
        <v>178</v>
      </c>
      <c r="AG181" s="32">
        <f t="shared" si="257"/>
        <v>177</v>
      </c>
      <c r="AH181" s="32">
        <f t="shared" si="190"/>
        <v>177</v>
      </c>
      <c r="AI181" s="17">
        <v>177</v>
      </c>
      <c r="AL181" s="10">
        <f t="shared" si="237"/>
        <v>0</v>
      </c>
      <c r="AM181" s="10">
        <f t="shared" si="238"/>
        <v>1</v>
      </c>
      <c r="AN181" s="10">
        <f t="shared" si="239"/>
        <v>1</v>
      </c>
      <c r="AO181" s="10">
        <f t="shared" si="240"/>
        <v>1</v>
      </c>
      <c r="AP181" s="10">
        <f t="shared" si="241"/>
        <v>1</v>
      </c>
      <c r="AQ181" s="10">
        <f t="shared" si="242"/>
        <v>1</v>
      </c>
      <c r="AR181" s="10">
        <f t="shared" si="243"/>
        <v>2</v>
      </c>
      <c r="AS181" s="10">
        <f t="shared" si="244"/>
        <v>3</v>
      </c>
      <c r="AT181" s="10">
        <f t="shared" si="245"/>
        <v>2</v>
      </c>
      <c r="AU181" s="10">
        <f t="shared" si="246"/>
        <v>1</v>
      </c>
      <c r="AV181" s="10">
        <f t="shared" si="247"/>
        <v>1</v>
      </c>
      <c r="AW181" s="10">
        <f t="shared" si="248"/>
        <v>1</v>
      </c>
      <c r="AX181" s="10">
        <f t="shared" si="249"/>
        <v>1</v>
      </c>
      <c r="AY181" s="10">
        <f t="shared" si="250"/>
        <v>1</v>
      </c>
      <c r="AZ181" s="10">
        <f t="shared" si="251"/>
        <v>0</v>
      </c>
      <c r="BA181" s="10">
        <f t="shared" si="252"/>
        <v>1</v>
      </c>
      <c r="BB181" s="10">
        <f t="shared" si="253"/>
        <v>1</v>
      </c>
      <c r="BC181" s="10">
        <f t="shared" si="254"/>
        <v>1</v>
      </c>
      <c r="BD181" s="10">
        <f t="shared" si="255"/>
        <v>1</v>
      </c>
      <c r="BF181" s="10">
        <f t="shared" si="256"/>
        <v>2</v>
      </c>
      <c r="BI181" s="10">
        <f t="shared" si="221"/>
        <v>33</v>
      </c>
      <c r="BJ181" s="10">
        <f t="shared" si="222"/>
        <v>7</v>
      </c>
      <c r="BK181" s="10" t="str">
        <f t="shared" si="223"/>
        <v/>
      </c>
      <c r="BL181" s="10" t="str">
        <f t="shared" si="224"/>
        <v/>
      </c>
      <c r="BM181" s="10" t="str">
        <f t="shared" si="225"/>
        <v/>
      </c>
      <c r="BN181" s="10" t="str">
        <f t="shared" si="226"/>
        <v/>
      </c>
      <c r="BO181" s="10" t="str">
        <f t="shared" si="227"/>
        <v/>
      </c>
      <c r="BP181" s="10" t="str">
        <f t="shared" si="228"/>
        <v/>
      </c>
      <c r="BQ181" s="10" t="str">
        <f t="shared" si="229"/>
        <v/>
      </c>
      <c r="BR181" s="10" t="str">
        <f t="shared" si="230"/>
        <v/>
      </c>
      <c r="BS181" s="10" t="str">
        <f t="shared" si="231"/>
        <v/>
      </c>
      <c r="BT181" s="10" t="str">
        <f t="shared" si="232"/>
        <v/>
      </c>
      <c r="BU181" s="10" t="str">
        <f t="shared" si="233"/>
        <v/>
      </c>
      <c r="BV181" s="10" t="str">
        <f t="shared" si="234"/>
        <v/>
      </c>
      <c r="BW181" s="10" t="str">
        <f t="shared" si="235"/>
        <v/>
      </c>
      <c r="BX181" s="10" t="str">
        <f t="shared" si="215"/>
        <v/>
      </c>
      <c r="BY181" s="10" t="str">
        <f t="shared" si="216"/>
        <v>-</v>
      </c>
      <c r="BZ181" s="10" t="str">
        <f t="shared" si="217"/>
        <v>-</v>
      </c>
      <c r="CA181" s="10" t="str">
        <f t="shared" si="218"/>
        <v>-</v>
      </c>
      <c r="CB181" s="31">
        <f t="shared" si="219"/>
        <v>13</v>
      </c>
      <c r="CD181">
        <f t="shared" si="211"/>
        <v>40</v>
      </c>
      <c r="EO181" s="10">
        <v>173</v>
      </c>
      <c r="EQ181" s="10">
        <f t="shared" si="258"/>
        <v>177</v>
      </c>
      <c r="ER181" s="10" t="str">
        <f t="shared" si="213"/>
        <v>(178)</v>
      </c>
    </row>
    <row r="182" spans="1:148" ht="15.75" x14ac:dyDescent="0.25">
      <c r="A182" s="7" t="str">
        <f t="shared" si="182"/>
        <v>177 (178)</v>
      </c>
      <c r="B182" s="8" t="s">
        <v>254</v>
      </c>
      <c r="C182" s="9" t="s">
        <v>41</v>
      </c>
      <c r="D182" s="20">
        <f t="shared" si="183"/>
        <v>40</v>
      </c>
      <c r="E182" s="18"/>
      <c r="F182" s="14">
        <f t="shared" si="184"/>
        <v>1</v>
      </c>
      <c r="G182" s="19">
        <f t="shared" si="185"/>
        <v>20</v>
      </c>
      <c r="H182" s="18"/>
      <c r="I182" s="14"/>
      <c r="J182" s="14"/>
      <c r="K182" s="14"/>
      <c r="L182" s="14"/>
      <c r="M182" s="14"/>
      <c r="N182" s="14"/>
      <c r="O182" s="14"/>
      <c r="P182" s="14"/>
      <c r="Q182" s="14">
        <v>40</v>
      </c>
      <c r="R182" s="50"/>
      <c r="S182" s="29"/>
      <c r="T182" s="51"/>
      <c r="U182" s="14"/>
      <c r="V182" s="64"/>
      <c r="W182" s="64"/>
      <c r="X182" s="14"/>
      <c r="Y182" s="14"/>
      <c r="Z182" s="14"/>
      <c r="AA182" s="14"/>
      <c r="AB182" s="24">
        <f t="shared" si="186"/>
        <v>17</v>
      </c>
      <c r="AC182" s="68" t="str">
        <f t="shared" si="187"/>
        <v>-</v>
      </c>
      <c r="AD182" s="68" t="str">
        <f t="shared" si="188"/>
        <v>-</v>
      </c>
      <c r="AE182" s="68" t="str">
        <f t="shared" si="189"/>
        <v>-</v>
      </c>
      <c r="AF182" s="32">
        <v>178</v>
      </c>
      <c r="AG182" s="32">
        <f t="shared" si="257"/>
        <v>177</v>
      </c>
      <c r="AH182" s="32" t="str">
        <f t="shared" si="190"/>
        <v>-</v>
      </c>
      <c r="AI182" s="17">
        <v>178</v>
      </c>
      <c r="AL182" s="10">
        <f t="shared" si="237"/>
        <v>0</v>
      </c>
      <c r="AM182" s="10">
        <f t="shared" si="238"/>
        <v>1</v>
      </c>
      <c r="AN182" s="10">
        <f t="shared" si="239"/>
        <v>1</v>
      </c>
      <c r="AO182" s="10">
        <f t="shared" si="240"/>
        <v>1</v>
      </c>
      <c r="AP182" s="10">
        <f t="shared" si="241"/>
        <v>1</v>
      </c>
      <c r="AQ182" s="10">
        <f t="shared" si="242"/>
        <v>1</v>
      </c>
      <c r="AR182" s="10">
        <f t="shared" si="243"/>
        <v>1</v>
      </c>
      <c r="AS182" s="10">
        <f t="shared" si="244"/>
        <v>1</v>
      </c>
      <c r="AT182" s="10">
        <f t="shared" si="245"/>
        <v>2</v>
      </c>
      <c r="AU182" s="10">
        <f t="shared" si="246"/>
        <v>2</v>
      </c>
      <c r="AV182" s="10">
        <f t="shared" si="247"/>
        <v>1</v>
      </c>
      <c r="AW182" s="10">
        <f t="shared" si="248"/>
        <v>1</v>
      </c>
      <c r="AX182" s="10">
        <f t="shared" si="249"/>
        <v>1</v>
      </c>
      <c r="AY182" s="10">
        <f t="shared" si="250"/>
        <v>1</v>
      </c>
      <c r="AZ182" s="10">
        <f t="shared" si="251"/>
        <v>0</v>
      </c>
      <c r="BA182" s="10">
        <f t="shared" si="252"/>
        <v>1</v>
      </c>
      <c r="BB182" s="10">
        <f t="shared" si="253"/>
        <v>1</v>
      </c>
      <c r="BC182" s="10">
        <f t="shared" si="254"/>
        <v>1</v>
      </c>
      <c r="BD182" s="10">
        <f t="shared" si="255"/>
        <v>1</v>
      </c>
      <c r="BF182" s="10">
        <f t="shared" si="256"/>
        <v>2</v>
      </c>
      <c r="BI182" s="10">
        <f t="shared" si="221"/>
        <v>40</v>
      </c>
      <c r="BJ182" s="10" t="str">
        <f t="shared" si="222"/>
        <v/>
      </c>
      <c r="BK182" s="10" t="str">
        <f t="shared" si="223"/>
        <v/>
      </c>
      <c r="BL182" s="10" t="str">
        <f t="shared" si="224"/>
        <v/>
      </c>
      <c r="BM182" s="10" t="str">
        <f t="shared" si="225"/>
        <v/>
      </c>
      <c r="BN182" s="10" t="str">
        <f t="shared" si="226"/>
        <v/>
      </c>
      <c r="BO182" s="10" t="str">
        <f t="shared" si="227"/>
        <v/>
      </c>
      <c r="BP182" s="10" t="str">
        <f t="shared" si="228"/>
        <v/>
      </c>
      <c r="BQ182" s="10" t="str">
        <f t="shared" si="229"/>
        <v/>
      </c>
      <c r="BR182" s="10" t="str">
        <f t="shared" si="230"/>
        <v/>
      </c>
      <c r="BS182" s="10" t="str">
        <f t="shared" si="231"/>
        <v/>
      </c>
      <c r="BT182" s="10" t="str">
        <f t="shared" si="232"/>
        <v/>
      </c>
      <c r="BU182" s="10" t="str">
        <f t="shared" si="233"/>
        <v/>
      </c>
      <c r="BV182" s="10" t="str">
        <f t="shared" si="234"/>
        <v/>
      </c>
      <c r="BW182" s="10" t="str">
        <f t="shared" si="235"/>
        <v/>
      </c>
      <c r="BX182" s="10" t="str">
        <f t="shared" si="215"/>
        <v/>
      </c>
      <c r="BY182" s="10" t="str">
        <f t="shared" si="216"/>
        <v>-</v>
      </c>
      <c r="BZ182" s="10" t="str">
        <f t="shared" si="217"/>
        <v>-</v>
      </c>
      <c r="CA182" s="10" t="str">
        <f t="shared" si="218"/>
        <v>-</v>
      </c>
      <c r="CB182" s="31">
        <f t="shared" si="219"/>
        <v>14</v>
      </c>
      <c r="CD182">
        <f t="shared" si="211"/>
        <v>40</v>
      </c>
      <c r="EO182" s="10">
        <v>174</v>
      </c>
      <c r="EQ182" s="10">
        <f t="shared" si="258"/>
        <v>177</v>
      </c>
      <c r="ER182" s="10" t="str">
        <f t="shared" si="213"/>
        <v>(178)</v>
      </c>
    </row>
    <row r="183" spans="1:148" ht="15.75" x14ac:dyDescent="0.25">
      <c r="A183" s="7" t="str">
        <f t="shared" si="182"/>
        <v>179 (180)</v>
      </c>
      <c r="B183" s="8" t="s">
        <v>237</v>
      </c>
      <c r="C183" s="9" t="s">
        <v>202</v>
      </c>
      <c r="D183" s="20">
        <f t="shared" si="183"/>
        <v>36</v>
      </c>
      <c r="E183" s="18"/>
      <c r="F183" s="14">
        <f t="shared" si="184"/>
        <v>1</v>
      </c>
      <c r="G183" s="19">
        <f t="shared" si="185"/>
        <v>18</v>
      </c>
      <c r="H183" s="18"/>
      <c r="I183" s="14"/>
      <c r="J183" s="14"/>
      <c r="K183" s="14"/>
      <c r="L183" s="14"/>
      <c r="M183" s="14"/>
      <c r="N183" s="14"/>
      <c r="O183" s="14">
        <v>36</v>
      </c>
      <c r="P183" s="14"/>
      <c r="Q183" s="14"/>
      <c r="R183" s="50"/>
      <c r="S183" s="29"/>
      <c r="T183" s="51"/>
      <c r="U183" s="14"/>
      <c r="V183" s="14"/>
      <c r="W183" s="64"/>
      <c r="X183" s="14"/>
      <c r="Y183" s="14"/>
      <c r="Z183" s="14"/>
      <c r="AA183" s="14"/>
      <c r="AB183" s="24">
        <f t="shared" si="186"/>
        <v>17</v>
      </c>
      <c r="AC183" s="68" t="str">
        <f t="shared" si="187"/>
        <v>-</v>
      </c>
      <c r="AD183" s="68" t="str">
        <f t="shared" si="188"/>
        <v>-</v>
      </c>
      <c r="AE183" s="68" t="str">
        <f t="shared" si="189"/>
        <v>-</v>
      </c>
      <c r="AF183" s="32">
        <v>180</v>
      </c>
      <c r="AG183" s="32">
        <f t="shared" si="257"/>
        <v>179</v>
      </c>
      <c r="AH183" s="32" t="str">
        <f t="shared" si="190"/>
        <v>-</v>
      </c>
      <c r="AI183" s="17">
        <v>179</v>
      </c>
      <c r="AL183" s="10">
        <f t="shared" si="237"/>
        <v>0</v>
      </c>
      <c r="AM183" s="10">
        <f t="shared" si="238"/>
        <v>1</v>
      </c>
      <c r="AN183" s="10">
        <f t="shared" si="239"/>
        <v>1</v>
      </c>
      <c r="AO183" s="10">
        <f t="shared" si="240"/>
        <v>1</v>
      </c>
      <c r="AP183" s="10">
        <f t="shared" si="241"/>
        <v>1</v>
      </c>
      <c r="AQ183" s="10">
        <f t="shared" si="242"/>
        <v>1</v>
      </c>
      <c r="AR183" s="10">
        <f t="shared" si="243"/>
        <v>2</v>
      </c>
      <c r="AS183" s="10">
        <f t="shared" si="244"/>
        <v>2</v>
      </c>
      <c r="AT183" s="10">
        <f t="shared" si="245"/>
        <v>1</v>
      </c>
      <c r="AU183" s="10">
        <f t="shared" si="246"/>
        <v>1</v>
      </c>
      <c r="AV183" s="10">
        <f t="shared" si="247"/>
        <v>1</v>
      </c>
      <c r="AW183" s="10">
        <f t="shared" si="248"/>
        <v>1</v>
      </c>
      <c r="AX183" s="10">
        <f t="shared" si="249"/>
        <v>1</v>
      </c>
      <c r="AY183" s="10">
        <f t="shared" si="250"/>
        <v>1</v>
      </c>
      <c r="AZ183" s="10">
        <f t="shared" si="251"/>
        <v>0</v>
      </c>
      <c r="BA183" s="10">
        <f t="shared" si="252"/>
        <v>1</v>
      </c>
      <c r="BB183" s="10">
        <f t="shared" si="253"/>
        <v>1</v>
      </c>
      <c r="BC183" s="10">
        <f t="shared" si="254"/>
        <v>1</v>
      </c>
      <c r="BD183" s="10">
        <f t="shared" si="255"/>
        <v>1</v>
      </c>
      <c r="BF183" s="10">
        <f t="shared" si="256"/>
        <v>2</v>
      </c>
      <c r="BI183" s="10">
        <f t="shared" si="221"/>
        <v>36</v>
      </c>
      <c r="BJ183" s="10" t="str">
        <f t="shared" si="222"/>
        <v/>
      </c>
      <c r="BK183" s="10" t="str">
        <f t="shared" si="223"/>
        <v/>
      </c>
      <c r="BL183" s="10" t="str">
        <f t="shared" si="224"/>
        <v/>
      </c>
      <c r="BM183" s="10" t="str">
        <f t="shared" si="225"/>
        <v/>
      </c>
      <c r="BN183" s="10" t="str">
        <f t="shared" si="226"/>
        <v/>
      </c>
      <c r="BO183" s="10" t="str">
        <f t="shared" si="227"/>
        <v/>
      </c>
      <c r="BP183" s="10" t="str">
        <f t="shared" si="228"/>
        <v/>
      </c>
      <c r="BQ183" s="10" t="str">
        <f t="shared" si="229"/>
        <v/>
      </c>
      <c r="BR183" s="10" t="str">
        <f t="shared" si="230"/>
        <v/>
      </c>
      <c r="BS183" s="10" t="str">
        <f t="shared" si="231"/>
        <v/>
      </c>
      <c r="BT183" s="10" t="str">
        <f t="shared" si="232"/>
        <v/>
      </c>
      <c r="BU183" s="10" t="str">
        <f t="shared" si="233"/>
        <v/>
      </c>
      <c r="BV183" s="10" t="str">
        <f t="shared" si="234"/>
        <v/>
      </c>
      <c r="BW183" s="10" t="str">
        <f t="shared" si="235"/>
        <v/>
      </c>
      <c r="BX183" s="10" t="str">
        <f t="shared" si="215"/>
        <v/>
      </c>
      <c r="BY183" s="10" t="str">
        <f t="shared" si="216"/>
        <v>-</v>
      </c>
      <c r="BZ183" s="10" t="str">
        <f t="shared" si="217"/>
        <v>-</v>
      </c>
      <c r="CA183" s="10" t="str">
        <f t="shared" si="218"/>
        <v>-</v>
      </c>
      <c r="CB183" s="31">
        <f t="shared" si="219"/>
        <v>14</v>
      </c>
      <c r="CD183">
        <f t="shared" si="211"/>
        <v>36</v>
      </c>
      <c r="EO183" s="10">
        <v>182</v>
      </c>
      <c r="EQ183" s="10">
        <f t="shared" si="258"/>
        <v>179</v>
      </c>
      <c r="ER183" s="10" t="str">
        <f t="shared" si="213"/>
        <v>(180)</v>
      </c>
    </row>
    <row r="184" spans="1:148" ht="15.75" x14ac:dyDescent="0.25">
      <c r="A184" s="7" t="str">
        <f t="shared" si="182"/>
        <v>180 (170)</v>
      </c>
      <c r="B184" s="33"/>
      <c r="C184" s="34"/>
      <c r="D184" s="20">
        <f t="shared" si="183"/>
        <v>0</v>
      </c>
      <c r="E184" s="18"/>
      <c r="F184" s="14">
        <f t="shared" si="184"/>
        <v>0</v>
      </c>
      <c r="G184" s="19" t="e">
        <f t="shared" si="185"/>
        <v>#DIV/0!</v>
      </c>
      <c r="H184" s="18"/>
      <c r="I184" s="14"/>
      <c r="J184" s="14"/>
      <c r="K184" s="14"/>
      <c r="L184" s="14"/>
      <c r="M184" s="14"/>
      <c r="N184" s="14"/>
      <c r="O184" s="14"/>
      <c r="P184" s="14"/>
      <c r="Q184" s="14"/>
      <c r="R184" s="50"/>
      <c r="S184" s="29"/>
      <c r="T184" s="51"/>
      <c r="U184" s="14"/>
      <c r="V184" s="64"/>
      <c r="W184" s="64"/>
      <c r="X184" s="14"/>
      <c r="Y184" s="14"/>
      <c r="Z184" s="14"/>
      <c r="AA184" s="14"/>
      <c r="AB184" s="24">
        <f t="shared" si="186"/>
        <v>17</v>
      </c>
      <c r="AC184" s="68" t="str">
        <f t="shared" si="187"/>
        <v>-</v>
      </c>
      <c r="AD184" s="68" t="str">
        <f t="shared" si="188"/>
        <v>-</v>
      </c>
      <c r="AE184" s="68" t="str">
        <f t="shared" si="189"/>
        <v>-</v>
      </c>
      <c r="AF184" s="32">
        <v>170</v>
      </c>
      <c r="AG184" s="32">
        <f t="shared" si="257"/>
        <v>180</v>
      </c>
      <c r="AH184" s="32" t="str">
        <f t="shared" si="190"/>
        <v>-</v>
      </c>
      <c r="AI184" s="17">
        <v>180</v>
      </c>
      <c r="AL184" s="10">
        <f t="shared" si="237"/>
        <v>0</v>
      </c>
      <c r="AM184" s="10">
        <f t="shared" si="238"/>
        <v>1</v>
      </c>
      <c r="AN184" s="10">
        <f t="shared" si="239"/>
        <v>1</v>
      </c>
      <c r="AO184" s="10">
        <f t="shared" si="240"/>
        <v>1</v>
      </c>
      <c r="AP184" s="10">
        <f t="shared" si="241"/>
        <v>1</v>
      </c>
      <c r="AQ184" s="10">
        <f t="shared" si="242"/>
        <v>1</v>
      </c>
      <c r="AR184" s="10">
        <f t="shared" si="243"/>
        <v>1</v>
      </c>
      <c r="AS184" s="10">
        <f t="shared" si="244"/>
        <v>1</v>
      </c>
      <c r="AT184" s="10">
        <f t="shared" si="245"/>
        <v>1</v>
      </c>
      <c r="AU184" s="10">
        <f t="shared" si="246"/>
        <v>1</v>
      </c>
      <c r="AV184" s="10">
        <f t="shared" si="247"/>
        <v>1</v>
      </c>
      <c r="AW184" s="10">
        <f t="shared" si="248"/>
        <v>1</v>
      </c>
      <c r="AX184" s="10">
        <f t="shared" si="249"/>
        <v>1</v>
      </c>
      <c r="AY184" s="10">
        <f t="shared" si="250"/>
        <v>1</v>
      </c>
      <c r="AZ184" s="10">
        <f t="shared" si="251"/>
        <v>0</v>
      </c>
      <c r="BA184" s="10">
        <f t="shared" si="252"/>
        <v>1</v>
      </c>
      <c r="BB184" s="10">
        <f t="shared" si="253"/>
        <v>1</v>
      </c>
      <c r="BC184" s="10">
        <f t="shared" si="254"/>
        <v>1</v>
      </c>
      <c r="BD184" s="10">
        <f t="shared" si="255"/>
        <v>1</v>
      </c>
      <c r="BF184" s="10">
        <f t="shared" si="256"/>
        <v>2</v>
      </c>
      <c r="BI184" s="10" t="str">
        <f t="shared" si="221"/>
        <v/>
      </c>
      <c r="BJ184" s="10" t="str">
        <f t="shared" si="222"/>
        <v/>
      </c>
      <c r="BK184" s="10" t="str">
        <f t="shared" si="223"/>
        <v/>
      </c>
      <c r="BL184" s="10" t="str">
        <f t="shared" si="224"/>
        <v/>
      </c>
      <c r="BM184" s="10" t="str">
        <f t="shared" si="225"/>
        <v/>
      </c>
      <c r="BN184" s="10" t="str">
        <f t="shared" si="226"/>
        <v/>
      </c>
      <c r="BO184" s="10" t="str">
        <f t="shared" si="227"/>
        <v/>
      </c>
      <c r="BP184" s="10" t="str">
        <f t="shared" si="228"/>
        <v/>
      </c>
      <c r="BQ184" s="10" t="str">
        <f t="shared" si="229"/>
        <v/>
      </c>
      <c r="BR184" s="10" t="str">
        <f t="shared" si="230"/>
        <v/>
      </c>
      <c r="BS184" s="10" t="str">
        <f t="shared" si="231"/>
        <v/>
      </c>
      <c r="BT184" s="10" t="str">
        <f t="shared" si="232"/>
        <v/>
      </c>
      <c r="BU184" s="10" t="str">
        <f t="shared" si="233"/>
        <v/>
      </c>
      <c r="BV184" s="10" t="str">
        <f t="shared" si="234"/>
        <v/>
      </c>
      <c r="BW184" s="10" t="str">
        <f t="shared" si="235"/>
        <v/>
      </c>
      <c r="BX184" s="10" t="str">
        <f t="shared" si="215"/>
        <v/>
      </c>
      <c r="BY184" s="10" t="str">
        <f t="shared" si="216"/>
        <v>-</v>
      </c>
      <c r="BZ184" s="10" t="str">
        <f t="shared" si="217"/>
        <v>-</v>
      </c>
      <c r="CA184" s="10" t="str">
        <f t="shared" si="218"/>
        <v>-</v>
      </c>
      <c r="CB184" s="31">
        <f t="shared" si="219"/>
        <v>15</v>
      </c>
      <c r="CD184">
        <f t="shared" si="211"/>
        <v>0</v>
      </c>
      <c r="EO184" s="10">
        <v>176</v>
      </c>
      <c r="EQ184" s="10">
        <f t="shared" si="258"/>
        <v>180</v>
      </c>
      <c r="ER184" s="10" t="str">
        <f t="shared" si="213"/>
        <v>(170)</v>
      </c>
    </row>
    <row r="185" spans="1:148" ht="15.75" x14ac:dyDescent="0.25">
      <c r="A185" s="7" t="str">
        <f t="shared" si="182"/>
        <v>180 (181)</v>
      </c>
      <c r="B185" s="8"/>
      <c r="C185" s="9"/>
      <c r="D185" s="20">
        <f t="shared" si="183"/>
        <v>0</v>
      </c>
      <c r="E185" s="18"/>
      <c r="F185" s="14">
        <f t="shared" si="184"/>
        <v>0</v>
      </c>
      <c r="G185" s="19" t="e">
        <f t="shared" si="185"/>
        <v>#DIV/0!</v>
      </c>
      <c r="H185" s="18"/>
      <c r="I185" s="61"/>
      <c r="J185" s="61"/>
      <c r="K185" s="61"/>
      <c r="L185" s="61"/>
      <c r="M185" s="61"/>
      <c r="N185" s="61"/>
      <c r="O185" s="61"/>
      <c r="P185" s="61"/>
      <c r="Q185" s="61"/>
      <c r="R185" s="97"/>
      <c r="S185" s="61"/>
      <c r="T185" s="94"/>
      <c r="U185" s="61"/>
      <c r="V185" s="61"/>
      <c r="W185" s="61"/>
      <c r="X185" s="61"/>
      <c r="Y185" s="61"/>
      <c r="Z185" s="61"/>
      <c r="AA185" s="61"/>
      <c r="AB185" s="105">
        <f t="shared" si="186"/>
        <v>17</v>
      </c>
      <c r="AC185" s="68" t="str">
        <f t="shared" si="187"/>
        <v>-</v>
      </c>
      <c r="AD185" s="68" t="str">
        <f t="shared" si="188"/>
        <v>-</v>
      </c>
      <c r="AE185" s="68" t="str">
        <f t="shared" si="189"/>
        <v>-</v>
      </c>
      <c r="AF185" s="32">
        <v>181</v>
      </c>
      <c r="AG185" s="32">
        <f t="shared" si="257"/>
        <v>180</v>
      </c>
      <c r="AH185" s="32" t="str">
        <f t="shared" si="190"/>
        <v>-</v>
      </c>
      <c r="AI185" s="17">
        <v>181</v>
      </c>
      <c r="AL185" s="10">
        <f t="shared" si="237"/>
        <v>0</v>
      </c>
      <c r="AM185" s="10">
        <f t="shared" si="238"/>
        <v>1</v>
      </c>
      <c r="AN185" s="10">
        <f t="shared" si="239"/>
        <v>1</v>
      </c>
      <c r="AO185" s="10">
        <f t="shared" si="240"/>
        <v>1</v>
      </c>
      <c r="AP185" s="10">
        <f t="shared" si="241"/>
        <v>1</v>
      </c>
      <c r="AQ185" s="10">
        <f t="shared" si="242"/>
        <v>1</v>
      </c>
      <c r="AR185" s="10">
        <f t="shared" si="243"/>
        <v>1</v>
      </c>
      <c r="AS185" s="10">
        <f t="shared" si="244"/>
        <v>1</v>
      </c>
      <c r="AT185" s="10">
        <f t="shared" si="245"/>
        <v>1</v>
      </c>
      <c r="AU185" s="10">
        <f t="shared" si="246"/>
        <v>1</v>
      </c>
      <c r="AV185" s="10">
        <f t="shared" si="247"/>
        <v>1</v>
      </c>
      <c r="AW185" s="10">
        <f t="shared" si="248"/>
        <v>1</v>
      </c>
      <c r="AX185" s="10">
        <f t="shared" si="249"/>
        <v>1</v>
      </c>
      <c r="AY185" s="10">
        <f t="shared" si="250"/>
        <v>1</v>
      </c>
      <c r="AZ185" s="10">
        <f t="shared" si="251"/>
        <v>0</v>
      </c>
      <c r="BA185" s="10">
        <f t="shared" si="252"/>
        <v>1</v>
      </c>
      <c r="BB185" s="10">
        <f t="shared" si="253"/>
        <v>1</v>
      </c>
      <c r="BC185" s="10">
        <f t="shared" si="254"/>
        <v>1</v>
      </c>
      <c r="BD185" s="10">
        <f t="shared" si="255"/>
        <v>1</v>
      </c>
      <c r="BF185" s="10">
        <f t="shared" si="256"/>
        <v>2</v>
      </c>
      <c r="BI185" s="10" t="str">
        <f t="shared" si="221"/>
        <v/>
      </c>
      <c r="BJ185" s="10" t="str">
        <f t="shared" si="222"/>
        <v/>
      </c>
      <c r="BK185" s="10" t="str">
        <f t="shared" si="223"/>
        <v/>
      </c>
      <c r="BL185" s="10" t="str">
        <f t="shared" si="224"/>
        <v/>
      </c>
      <c r="BM185" s="10" t="str">
        <f t="shared" si="225"/>
        <v/>
      </c>
      <c r="BN185" s="10" t="str">
        <f t="shared" si="226"/>
        <v/>
      </c>
      <c r="BO185" s="10" t="str">
        <f t="shared" si="227"/>
        <v/>
      </c>
      <c r="BP185" s="10" t="str">
        <f t="shared" si="228"/>
        <v/>
      </c>
      <c r="BQ185" s="10" t="str">
        <f t="shared" si="229"/>
        <v/>
      </c>
      <c r="BR185" s="10" t="str">
        <f t="shared" si="230"/>
        <v/>
      </c>
      <c r="BS185" s="10" t="str">
        <f t="shared" si="231"/>
        <v/>
      </c>
      <c r="BT185" s="10" t="str">
        <f t="shared" si="232"/>
        <v/>
      </c>
      <c r="BU185" s="10" t="str">
        <f t="shared" si="233"/>
        <v/>
      </c>
      <c r="BV185" s="10" t="str">
        <f t="shared" si="234"/>
        <v/>
      </c>
      <c r="BW185" s="10" t="str">
        <f t="shared" si="235"/>
        <v/>
      </c>
      <c r="BX185" s="10" t="str">
        <f t="shared" si="215"/>
        <v/>
      </c>
      <c r="BY185" s="10" t="str">
        <f t="shared" si="216"/>
        <v>-</v>
      </c>
      <c r="BZ185" s="10" t="str">
        <f t="shared" si="217"/>
        <v>-</v>
      </c>
      <c r="CA185" s="10" t="str">
        <f t="shared" si="218"/>
        <v>-</v>
      </c>
      <c r="CB185" s="31">
        <f t="shared" si="219"/>
        <v>15</v>
      </c>
      <c r="CD185">
        <f t="shared" si="211"/>
        <v>0</v>
      </c>
      <c r="EO185" s="10">
        <v>202</v>
      </c>
      <c r="EQ185" s="10">
        <f t="shared" si="258"/>
        <v>180</v>
      </c>
      <c r="ER185" s="10" t="str">
        <f t="shared" si="213"/>
        <v>(181)</v>
      </c>
    </row>
    <row r="186" spans="1:148" ht="15.75" x14ac:dyDescent="0.25">
      <c r="A186" s="7" t="str">
        <f t="shared" si="182"/>
        <v>180 (181)</v>
      </c>
      <c r="B186" s="8"/>
      <c r="C186" s="9"/>
      <c r="D186" s="20">
        <f t="shared" si="183"/>
        <v>0</v>
      </c>
      <c r="E186" s="18"/>
      <c r="F186" s="14">
        <f t="shared" si="184"/>
        <v>0</v>
      </c>
      <c r="G186" s="19" t="e">
        <f t="shared" si="185"/>
        <v>#DIV/0!</v>
      </c>
      <c r="H186" s="18"/>
      <c r="I186" s="61"/>
      <c r="J186" s="61"/>
      <c r="K186" s="61"/>
      <c r="L186" s="61"/>
      <c r="M186" s="61"/>
      <c r="N186" s="61"/>
      <c r="O186" s="61"/>
      <c r="P186" s="61"/>
      <c r="Q186" s="61"/>
      <c r="R186" s="97"/>
      <c r="S186" s="61"/>
      <c r="T186" s="94"/>
      <c r="U186" s="61"/>
      <c r="V186" s="61"/>
      <c r="W186" s="61"/>
      <c r="X186" s="61"/>
      <c r="Y186" s="61"/>
      <c r="Z186" s="61"/>
      <c r="AA186" s="61"/>
      <c r="AB186" s="105">
        <f t="shared" si="186"/>
        <v>17</v>
      </c>
      <c r="AC186" s="68" t="str">
        <f t="shared" si="187"/>
        <v>-</v>
      </c>
      <c r="AD186" s="68" t="str">
        <f t="shared" si="188"/>
        <v>-</v>
      </c>
      <c r="AE186" s="68" t="str">
        <f t="shared" si="189"/>
        <v>-</v>
      </c>
      <c r="AF186" s="32">
        <v>181</v>
      </c>
      <c r="AG186" s="32">
        <f t="shared" si="257"/>
        <v>180</v>
      </c>
      <c r="AH186" s="32" t="str">
        <f t="shared" si="190"/>
        <v>-</v>
      </c>
      <c r="AI186" s="17">
        <v>182</v>
      </c>
      <c r="AL186" s="10">
        <f t="shared" si="237"/>
        <v>0</v>
      </c>
      <c r="AM186" s="10">
        <f t="shared" si="238"/>
        <v>1</v>
      </c>
      <c r="AN186" s="10">
        <f t="shared" si="239"/>
        <v>1</v>
      </c>
      <c r="AO186" s="10">
        <f t="shared" si="240"/>
        <v>1</v>
      </c>
      <c r="AP186" s="10">
        <f t="shared" si="241"/>
        <v>1</v>
      </c>
      <c r="AQ186" s="10">
        <f t="shared" si="242"/>
        <v>1</v>
      </c>
      <c r="AR186" s="10">
        <f t="shared" si="243"/>
        <v>1</v>
      </c>
      <c r="AS186" s="10">
        <f t="shared" si="244"/>
        <v>1</v>
      </c>
      <c r="AT186" s="10">
        <f t="shared" si="245"/>
        <v>1</v>
      </c>
      <c r="AU186" s="10">
        <f t="shared" si="246"/>
        <v>1</v>
      </c>
      <c r="AV186" s="10">
        <f t="shared" si="247"/>
        <v>1</v>
      </c>
      <c r="AW186" s="10">
        <f t="shared" si="248"/>
        <v>1</v>
      </c>
      <c r="AX186" s="10">
        <f t="shared" si="249"/>
        <v>1</v>
      </c>
      <c r="AY186" s="10">
        <f t="shared" si="250"/>
        <v>1</v>
      </c>
      <c r="AZ186" s="10">
        <f t="shared" si="251"/>
        <v>0</v>
      </c>
      <c r="BA186" s="10">
        <f t="shared" si="252"/>
        <v>1</v>
      </c>
      <c r="BB186" s="10">
        <f t="shared" si="253"/>
        <v>1</v>
      </c>
      <c r="BC186" s="10">
        <f t="shared" si="254"/>
        <v>1</v>
      </c>
      <c r="BD186" s="10">
        <f t="shared" si="255"/>
        <v>1</v>
      </c>
      <c r="BF186" s="10">
        <f t="shared" si="256"/>
        <v>2</v>
      </c>
      <c r="BI186" s="10" t="str">
        <f t="shared" si="221"/>
        <v/>
      </c>
      <c r="BJ186" s="10" t="str">
        <f t="shared" si="222"/>
        <v/>
      </c>
      <c r="BK186" s="10" t="str">
        <f t="shared" si="223"/>
        <v/>
      </c>
      <c r="BL186" s="10" t="str">
        <f t="shared" si="224"/>
        <v/>
      </c>
      <c r="BM186" s="10" t="str">
        <f t="shared" si="225"/>
        <v/>
      </c>
      <c r="BN186" s="10" t="str">
        <f t="shared" si="226"/>
        <v/>
      </c>
      <c r="BO186" s="10" t="str">
        <f t="shared" si="227"/>
        <v/>
      </c>
      <c r="BP186" s="10" t="str">
        <f t="shared" si="228"/>
        <v/>
      </c>
      <c r="BQ186" s="10" t="str">
        <f t="shared" si="229"/>
        <v/>
      </c>
      <c r="BR186" s="10" t="str">
        <f t="shared" si="230"/>
        <v/>
      </c>
      <c r="BS186" s="10" t="str">
        <f t="shared" si="231"/>
        <v/>
      </c>
      <c r="BT186" s="10" t="str">
        <f t="shared" si="232"/>
        <v/>
      </c>
      <c r="BU186" s="10" t="str">
        <f t="shared" si="233"/>
        <v/>
      </c>
      <c r="BV186" s="10" t="str">
        <f t="shared" si="234"/>
        <v/>
      </c>
      <c r="BW186" s="10" t="str">
        <f t="shared" si="235"/>
        <v/>
      </c>
      <c r="BX186" s="10" t="str">
        <f t="shared" si="215"/>
        <v/>
      </c>
      <c r="BY186" s="10" t="str">
        <f t="shared" si="216"/>
        <v>-</v>
      </c>
      <c r="BZ186" s="10" t="str">
        <f t="shared" si="217"/>
        <v>-</v>
      </c>
      <c r="CA186" s="10" t="str">
        <f t="shared" si="218"/>
        <v>-</v>
      </c>
      <c r="CB186" s="31">
        <f t="shared" si="219"/>
        <v>15</v>
      </c>
      <c r="CD186">
        <f t="shared" si="211"/>
        <v>0</v>
      </c>
      <c r="EO186" s="10">
        <v>177</v>
      </c>
      <c r="EQ186" s="10">
        <v>177</v>
      </c>
      <c r="ER186" s="10" t="str">
        <f t="shared" si="213"/>
        <v>(181)</v>
      </c>
    </row>
    <row r="187" spans="1:148" ht="15.75" x14ac:dyDescent="0.25">
      <c r="A187" s="7" t="str">
        <f t="shared" si="182"/>
        <v>180 (181)</v>
      </c>
      <c r="B187" s="8"/>
      <c r="C187" s="9"/>
      <c r="D187" s="20">
        <f t="shared" si="183"/>
        <v>0</v>
      </c>
      <c r="E187" s="18"/>
      <c r="F187" s="14">
        <f t="shared" si="184"/>
        <v>0</v>
      </c>
      <c r="G187" s="19" t="e">
        <f t="shared" si="185"/>
        <v>#DIV/0!</v>
      </c>
      <c r="H187" s="18"/>
      <c r="I187" s="14"/>
      <c r="J187" s="14"/>
      <c r="K187" s="14"/>
      <c r="L187" s="14"/>
      <c r="M187" s="14"/>
      <c r="N187" s="14"/>
      <c r="O187" s="14"/>
      <c r="P187" s="14"/>
      <c r="Q187" s="14"/>
      <c r="R187" s="50"/>
      <c r="S187" s="29"/>
      <c r="T187" s="51"/>
      <c r="U187" s="14"/>
      <c r="V187" s="14"/>
      <c r="W187" s="64"/>
      <c r="X187" s="14"/>
      <c r="Y187" s="14"/>
      <c r="Z187" s="14"/>
      <c r="AA187" s="14"/>
      <c r="AB187" s="24">
        <f t="shared" si="186"/>
        <v>17</v>
      </c>
      <c r="AC187" s="68" t="str">
        <f t="shared" si="187"/>
        <v>-</v>
      </c>
      <c r="AD187" s="68" t="str">
        <f t="shared" si="188"/>
        <v>-</v>
      </c>
      <c r="AE187" s="68" t="str">
        <f t="shared" si="189"/>
        <v>-</v>
      </c>
      <c r="AF187" s="32">
        <v>181</v>
      </c>
      <c r="AG187" s="32">
        <f t="shared" si="257"/>
        <v>180</v>
      </c>
      <c r="AH187" s="32" t="str">
        <f t="shared" si="190"/>
        <v>-</v>
      </c>
      <c r="AI187" s="17">
        <v>183</v>
      </c>
      <c r="AL187" s="10">
        <f t="shared" si="237"/>
        <v>0</v>
      </c>
      <c r="AM187" s="10">
        <f t="shared" si="238"/>
        <v>1</v>
      </c>
      <c r="AN187" s="10">
        <f t="shared" si="239"/>
        <v>1</v>
      </c>
      <c r="AO187" s="10">
        <f t="shared" si="240"/>
        <v>1</v>
      </c>
      <c r="AP187" s="10">
        <f t="shared" si="241"/>
        <v>1</v>
      </c>
      <c r="AQ187" s="10">
        <f t="shared" si="242"/>
        <v>1</v>
      </c>
      <c r="AR187" s="10">
        <f t="shared" si="243"/>
        <v>1</v>
      </c>
      <c r="AS187" s="10">
        <f t="shared" si="244"/>
        <v>1</v>
      </c>
      <c r="AT187" s="10">
        <f t="shared" si="245"/>
        <v>1</v>
      </c>
      <c r="AU187" s="10">
        <f t="shared" si="246"/>
        <v>1</v>
      </c>
      <c r="AV187" s="10">
        <f t="shared" si="247"/>
        <v>1</v>
      </c>
      <c r="AW187" s="10">
        <f t="shared" si="248"/>
        <v>1</v>
      </c>
      <c r="AX187" s="10">
        <f t="shared" si="249"/>
        <v>1</v>
      </c>
      <c r="AY187" s="10">
        <f t="shared" si="250"/>
        <v>1</v>
      </c>
      <c r="AZ187" s="10">
        <f t="shared" si="251"/>
        <v>0</v>
      </c>
      <c r="BA187" s="10">
        <f t="shared" si="252"/>
        <v>1</v>
      </c>
      <c r="BB187" s="10">
        <f t="shared" si="253"/>
        <v>1</v>
      </c>
      <c r="BC187" s="10">
        <f t="shared" si="254"/>
        <v>1</v>
      </c>
      <c r="BD187" s="10">
        <f t="shared" si="255"/>
        <v>1</v>
      </c>
      <c r="BF187" s="10">
        <f t="shared" si="256"/>
        <v>2</v>
      </c>
      <c r="BI187" s="10" t="str">
        <f t="shared" si="221"/>
        <v/>
      </c>
      <c r="BJ187" s="10" t="str">
        <f t="shared" si="222"/>
        <v/>
      </c>
      <c r="BK187" s="10" t="str">
        <f t="shared" si="223"/>
        <v/>
      </c>
      <c r="BL187" s="10" t="str">
        <f t="shared" si="224"/>
        <v/>
      </c>
      <c r="BM187" s="10" t="str">
        <f t="shared" si="225"/>
        <v/>
      </c>
      <c r="BN187" s="10" t="str">
        <f t="shared" si="226"/>
        <v/>
      </c>
      <c r="BO187" s="10" t="str">
        <f t="shared" si="227"/>
        <v/>
      </c>
      <c r="BP187" s="10" t="str">
        <f t="shared" si="228"/>
        <v/>
      </c>
      <c r="BQ187" s="10" t="str">
        <f t="shared" si="229"/>
        <v/>
      </c>
      <c r="BR187" s="10" t="str">
        <f t="shared" si="230"/>
        <v/>
      </c>
      <c r="BS187" s="10" t="str">
        <f t="shared" si="231"/>
        <v/>
      </c>
      <c r="BT187" s="10" t="str">
        <f t="shared" si="232"/>
        <v/>
      </c>
      <c r="BU187" s="10" t="str">
        <f t="shared" si="233"/>
        <v/>
      </c>
      <c r="BV187" s="10" t="str">
        <f t="shared" si="234"/>
        <v/>
      </c>
      <c r="BW187" s="10" t="str">
        <f t="shared" si="235"/>
        <v/>
      </c>
      <c r="BX187" s="10" t="str">
        <f t="shared" si="215"/>
        <v/>
      </c>
      <c r="BY187" s="10" t="str">
        <f t="shared" si="216"/>
        <v>-</v>
      </c>
      <c r="BZ187" s="10" t="str">
        <f t="shared" si="217"/>
        <v>-</v>
      </c>
      <c r="CA187" s="10" t="str">
        <f t="shared" si="218"/>
        <v>-</v>
      </c>
      <c r="CB187" s="31">
        <f t="shared" si="219"/>
        <v>15</v>
      </c>
      <c r="CD187">
        <f t="shared" si="211"/>
        <v>0</v>
      </c>
      <c r="EO187" s="10">
        <v>178</v>
      </c>
      <c r="EQ187" s="10">
        <f>IF(BF187&gt;1,AG187,"")</f>
        <v>180</v>
      </c>
      <c r="ER187" s="10" t="str">
        <f t="shared" si="213"/>
        <v>(181)</v>
      </c>
    </row>
    <row r="188" spans="1:148" ht="15.75" x14ac:dyDescent="0.25">
      <c r="A188" s="7" t="str">
        <f t="shared" si="182"/>
        <v>180 (181)</v>
      </c>
      <c r="B188" s="8"/>
      <c r="C188" s="9"/>
      <c r="D188" s="20">
        <f t="shared" si="183"/>
        <v>0</v>
      </c>
      <c r="E188" s="18"/>
      <c r="F188" s="14">
        <f t="shared" si="184"/>
        <v>0</v>
      </c>
      <c r="G188" s="19" t="e">
        <f t="shared" si="185"/>
        <v>#DIV/0!</v>
      </c>
      <c r="H188" s="18"/>
      <c r="I188" s="61"/>
      <c r="J188" s="61"/>
      <c r="K188" s="61"/>
      <c r="L188" s="61"/>
      <c r="M188" s="61"/>
      <c r="N188" s="61"/>
      <c r="O188" s="61"/>
      <c r="P188" s="61"/>
      <c r="Q188" s="61"/>
      <c r="R188" s="97"/>
      <c r="S188" s="61"/>
      <c r="T188" s="94"/>
      <c r="U188" s="61"/>
      <c r="V188" s="61"/>
      <c r="W188" s="61"/>
      <c r="X188" s="61"/>
      <c r="Y188" s="61"/>
      <c r="Z188" s="61"/>
      <c r="AA188" s="61"/>
      <c r="AB188" s="105">
        <f t="shared" si="186"/>
        <v>17</v>
      </c>
      <c r="AC188" s="68" t="str">
        <f t="shared" si="187"/>
        <v>-</v>
      </c>
      <c r="AD188" s="68" t="str">
        <f t="shared" si="188"/>
        <v>-</v>
      </c>
      <c r="AE188" s="68" t="str">
        <f t="shared" si="189"/>
        <v>-</v>
      </c>
      <c r="AF188" s="32">
        <v>181</v>
      </c>
      <c r="AG188" s="32">
        <f t="shared" si="257"/>
        <v>180</v>
      </c>
      <c r="AH188" s="32" t="str">
        <f t="shared" si="190"/>
        <v>-</v>
      </c>
      <c r="AI188" s="17">
        <v>184</v>
      </c>
      <c r="AL188" s="10">
        <f t="shared" si="237"/>
        <v>0</v>
      </c>
      <c r="AM188" s="10">
        <f t="shared" si="238"/>
        <v>1</v>
      </c>
      <c r="AN188" s="10">
        <f t="shared" si="239"/>
        <v>1</v>
      </c>
      <c r="AO188" s="10">
        <f t="shared" si="240"/>
        <v>1</v>
      </c>
      <c r="AP188" s="10">
        <f t="shared" si="241"/>
        <v>1</v>
      </c>
      <c r="AQ188" s="10">
        <f t="shared" si="242"/>
        <v>1</v>
      </c>
      <c r="AR188" s="10">
        <f t="shared" si="243"/>
        <v>1</v>
      </c>
      <c r="AS188" s="10">
        <f t="shared" si="244"/>
        <v>1</v>
      </c>
      <c r="AT188" s="10">
        <f t="shared" si="245"/>
        <v>1</v>
      </c>
      <c r="AU188" s="10">
        <f t="shared" si="246"/>
        <v>1</v>
      </c>
      <c r="AV188" s="10">
        <f t="shared" si="247"/>
        <v>1</v>
      </c>
      <c r="AW188" s="10">
        <f t="shared" si="248"/>
        <v>1</v>
      </c>
      <c r="AX188" s="10">
        <f t="shared" si="249"/>
        <v>1</v>
      </c>
      <c r="AY188" s="10">
        <f t="shared" si="250"/>
        <v>1</v>
      </c>
      <c r="AZ188" s="10">
        <f t="shared" si="251"/>
        <v>0</v>
      </c>
      <c r="BA188" s="10">
        <f t="shared" si="252"/>
        <v>1</v>
      </c>
      <c r="BB188" s="10">
        <f t="shared" si="253"/>
        <v>1</v>
      </c>
      <c r="BC188" s="10">
        <f t="shared" si="254"/>
        <v>1</v>
      </c>
      <c r="BD188" s="10">
        <f t="shared" si="255"/>
        <v>1</v>
      </c>
      <c r="BF188" s="10">
        <f t="shared" si="256"/>
        <v>2</v>
      </c>
      <c r="BI188" s="10" t="str">
        <f t="shared" si="221"/>
        <v/>
      </c>
      <c r="BJ188" s="10" t="str">
        <f t="shared" si="222"/>
        <v/>
      </c>
      <c r="BK188" s="10" t="str">
        <f t="shared" si="223"/>
        <v/>
      </c>
      <c r="BL188" s="10" t="str">
        <f t="shared" si="224"/>
        <v/>
      </c>
      <c r="BM188" s="10" t="str">
        <f t="shared" si="225"/>
        <v/>
      </c>
      <c r="BN188" s="10" t="str">
        <f t="shared" si="226"/>
        <v/>
      </c>
      <c r="BO188" s="10" t="str">
        <f t="shared" si="227"/>
        <v/>
      </c>
      <c r="BP188" s="10" t="str">
        <f t="shared" si="228"/>
        <v/>
      </c>
      <c r="BQ188" s="10" t="str">
        <f t="shared" si="229"/>
        <v/>
      </c>
      <c r="BR188" s="10" t="str">
        <f t="shared" si="230"/>
        <v/>
      </c>
      <c r="BS188" s="10" t="str">
        <f t="shared" si="231"/>
        <v/>
      </c>
      <c r="BT188" s="10" t="str">
        <f t="shared" si="232"/>
        <v/>
      </c>
      <c r="BU188" s="10" t="str">
        <f t="shared" si="233"/>
        <v/>
      </c>
      <c r="BV188" s="10" t="str">
        <f t="shared" si="234"/>
        <v/>
      </c>
      <c r="BW188" s="10" t="str">
        <f t="shared" si="235"/>
        <v/>
      </c>
      <c r="BX188" s="10" t="str">
        <f t="shared" si="215"/>
        <v/>
      </c>
      <c r="BY188" s="10" t="str">
        <f t="shared" si="216"/>
        <v>-</v>
      </c>
      <c r="BZ188" s="10" t="str">
        <f t="shared" si="217"/>
        <v>-</v>
      </c>
      <c r="CA188" s="10" t="str">
        <f t="shared" si="218"/>
        <v>-</v>
      </c>
      <c r="CB188" s="31">
        <f t="shared" si="219"/>
        <v>15</v>
      </c>
      <c r="CD188">
        <f t="shared" si="211"/>
        <v>0</v>
      </c>
      <c r="EO188" s="10">
        <v>179</v>
      </c>
      <c r="EQ188" s="10">
        <v>179</v>
      </c>
      <c r="ER188" s="10" t="str">
        <f t="shared" si="213"/>
        <v>(181)</v>
      </c>
    </row>
    <row r="189" spans="1:148" ht="15.75" x14ac:dyDescent="0.25">
      <c r="A189" s="7" t="str">
        <f t="shared" si="182"/>
        <v>180 (181)</v>
      </c>
      <c r="B189" s="8"/>
      <c r="C189" s="62"/>
      <c r="D189" s="20">
        <f t="shared" si="183"/>
        <v>0</v>
      </c>
      <c r="E189" s="18"/>
      <c r="F189" s="14">
        <f t="shared" si="184"/>
        <v>0</v>
      </c>
      <c r="G189" s="19" t="e">
        <f t="shared" si="185"/>
        <v>#DIV/0!</v>
      </c>
      <c r="H189" s="18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22"/>
      <c r="T189" s="14"/>
      <c r="U189" s="14"/>
      <c r="V189" s="64"/>
      <c r="W189" s="64"/>
      <c r="X189" s="14"/>
      <c r="Y189" s="14"/>
      <c r="Z189" s="14"/>
      <c r="AA189" s="14"/>
      <c r="AB189" s="24">
        <f t="shared" si="186"/>
        <v>17</v>
      </c>
      <c r="AC189" s="68" t="str">
        <f t="shared" si="187"/>
        <v>-</v>
      </c>
      <c r="AD189" s="68" t="str">
        <f t="shared" si="188"/>
        <v>-</v>
      </c>
      <c r="AE189" s="68" t="str">
        <f t="shared" si="189"/>
        <v>-</v>
      </c>
      <c r="AF189" s="32">
        <v>181</v>
      </c>
      <c r="AG189" s="32">
        <f t="shared" si="257"/>
        <v>180</v>
      </c>
      <c r="AH189" s="32" t="str">
        <f t="shared" si="190"/>
        <v>-</v>
      </c>
      <c r="AI189" s="17">
        <v>185</v>
      </c>
      <c r="AL189" s="10">
        <f t="shared" si="237"/>
        <v>0</v>
      </c>
      <c r="AM189" s="10">
        <f t="shared" si="238"/>
        <v>1</v>
      </c>
      <c r="AN189" s="10">
        <f t="shared" si="239"/>
        <v>1</v>
      </c>
      <c r="AO189" s="10">
        <f t="shared" si="240"/>
        <v>1</v>
      </c>
      <c r="AP189" s="10">
        <f t="shared" si="241"/>
        <v>1</v>
      </c>
      <c r="AQ189" s="10">
        <f t="shared" si="242"/>
        <v>1</v>
      </c>
      <c r="AR189" s="10">
        <f t="shared" si="243"/>
        <v>1</v>
      </c>
      <c r="AS189" s="10">
        <f t="shared" si="244"/>
        <v>1</v>
      </c>
      <c r="AT189" s="10">
        <f t="shared" si="245"/>
        <v>1</v>
      </c>
      <c r="AU189" s="10">
        <f t="shared" si="246"/>
        <v>1</v>
      </c>
      <c r="AV189" s="10">
        <f t="shared" si="247"/>
        <v>1</v>
      </c>
      <c r="AW189" s="10">
        <f t="shared" si="248"/>
        <v>1</v>
      </c>
      <c r="AX189" s="10">
        <f t="shared" si="249"/>
        <v>1</v>
      </c>
      <c r="AY189" s="10">
        <f t="shared" si="250"/>
        <v>1</v>
      </c>
      <c r="AZ189" s="10">
        <f t="shared" si="251"/>
        <v>0</v>
      </c>
      <c r="BA189" s="10">
        <f t="shared" si="252"/>
        <v>1</v>
      </c>
      <c r="BB189" s="10">
        <f t="shared" si="253"/>
        <v>1</v>
      </c>
      <c r="BC189" s="10">
        <f t="shared" si="254"/>
        <v>1</v>
      </c>
      <c r="BD189" s="10">
        <f t="shared" si="255"/>
        <v>1</v>
      </c>
      <c r="BF189" s="10">
        <f t="shared" si="256"/>
        <v>2</v>
      </c>
      <c r="BI189" s="10" t="str">
        <f t="shared" si="221"/>
        <v/>
      </c>
      <c r="BJ189" s="10" t="str">
        <f t="shared" si="222"/>
        <v/>
      </c>
      <c r="BK189" s="10" t="str">
        <f t="shared" si="223"/>
        <v/>
      </c>
      <c r="BL189" s="10" t="str">
        <f t="shared" si="224"/>
        <v/>
      </c>
      <c r="BM189" s="10" t="str">
        <f t="shared" si="225"/>
        <v/>
      </c>
      <c r="BN189" s="10" t="str">
        <f t="shared" si="226"/>
        <v/>
      </c>
      <c r="BO189" s="10" t="str">
        <f t="shared" si="227"/>
        <v/>
      </c>
      <c r="BP189" s="10" t="str">
        <f t="shared" si="228"/>
        <v/>
      </c>
      <c r="BQ189" s="10" t="str">
        <f t="shared" si="229"/>
        <v/>
      </c>
      <c r="BR189" s="10" t="str">
        <f t="shared" si="230"/>
        <v/>
      </c>
      <c r="BS189" s="10" t="str">
        <f t="shared" si="231"/>
        <v/>
      </c>
      <c r="BT189" s="10" t="str">
        <f t="shared" si="232"/>
        <v/>
      </c>
      <c r="BU189" s="10" t="str">
        <f t="shared" si="233"/>
        <v/>
      </c>
      <c r="BV189" s="10" t="str">
        <f t="shared" si="234"/>
        <v/>
      </c>
      <c r="BW189" s="10" t="str">
        <f t="shared" si="235"/>
        <v/>
      </c>
      <c r="BX189" s="10" t="str">
        <f t="shared" si="215"/>
        <v/>
      </c>
      <c r="BY189" s="10" t="str">
        <f t="shared" si="216"/>
        <v>-</v>
      </c>
      <c r="BZ189" s="10" t="str">
        <f t="shared" si="217"/>
        <v>-</v>
      </c>
      <c r="CA189" s="10" t="str">
        <f t="shared" si="218"/>
        <v>-</v>
      </c>
      <c r="CB189" s="31">
        <f t="shared" si="219"/>
        <v>15</v>
      </c>
      <c r="CD189">
        <f t="shared" si="211"/>
        <v>0</v>
      </c>
      <c r="EO189" s="10">
        <v>180</v>
      </c>
      <c r="EQ189" s="10">
        <f>IF(BF189&gt;1,AG189,"")</f>
        <v>180</v>
      </c>
      <c r="ER189" s="10" t="str">
        <f t="shared" si="213"/>
        <v>(181)</v>
      </c>
    </row>
    <row r="190" spans="1:148" ht="15.75" x14ac:dyDescent="0.25">
      <c r="A190" s="7" t="str">
        <f t="shared" si="182"/>
        <v>180 (181)</v>
      </c>
      <c r="B190" s="8"/>
      <c r="C190" s="9"/>
      <c r="D190" s="20">
        <f t="shared" si="183"/>
        <v>0</v>
      </c>
      <c r="E190" s="18"/>
      <c r="F190" s="14">
        <f t="shared" si="184"/>
        <v>0</v>
      </c>
      <c r="G190" s="19" t="e">
        <f t="shared" si="185"/>
        <v>#DIV/0!</v>
      </c>
      <c r="H190" s="18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29"/>
      <c r="T190" s="14"/>
      <c r="U190" s="14"/>
      <c r="V190" s="64"/>
      <c r="W190" s="64"/>
      <c r="X190" s="14"/>
      <c r="Y190" s="14"/>
      <c r="Z190" s="14"/>
      <c r="AA190" s="14"/>
      <c r="AB190" s="24">
        <f t="shared" si="186"/>
        <v>17</v>
      </c>
      <c r="AC190" s="68" t="str">
        <f t="shared" si="187"/>
        <v>-</v>
      </c>
      <c r="AD190" s="68" t="str">
        <f t="shared" si="188"/>
        <v>-</v>
      </c>
      <c r="AE190" s="68" t="str">
        <f t="shared" si="189"/>
        <v>-</v>
      </c>
      <c r="AF190" s="32">
        <v>181</v>
      </c>
      <c r="AG190" s="32">
        <f t="shared" si="257"/>
        <v>180</v>
      </c>
      <c r="AH190" s="32" t="str">
        <f t="shared" si="190"/>
        <v>-</v>
      </c>
      <c r="AI190" s="17">
        <v>186</v>
      </c>
      <c r="AL190" s="10">
        <f t="shared" si="237"/>
        <v>0</v>
      </c>
      <c r="AM190" s="10">
        <f t="shared" si="238"/>
        <v>1</v>
      </c>
      <c r="AN190" s="10">
        <f t="shared" si="239"/>
        <v>1</v>
      </c>
      <c r="AO190" s="10">
        <f t="shared" si="240"/>
        <v>1</v>
      </c>
      <c r="AP190" s="10">
        <f t="shared" si="241"/>
        <v>1</v>
      </c>
      <c r="AQ190" s="10">
        <f t="shared" si="242"/>
        <v>1</v>
      </c>
      <c r="AR190" s="10">
        <f t="shared" si="243"/>
        <v>1</v>
      </c>
      <c r="AS190" s="10">
        <f t="shared" si="244"/>
        <v>1</v>
      </c>
      <c r="AT190" s="10">
        <f t="shared" si="245"/>
        <v>1</v>
      </c>
      <c r="AU190" s="10">
        <f t="shared" si="246"/>
        <v>1</v>
      </c>
      <c r="AV190" s="10">
        <f t="shared" si="247"/>
        <v>1</v>
      </c>
      <c r="AW190" s="10">
        <f t="shared" si="248"/>
        <v>1</v>
      </c>
      <c r="AX190" s="10">
        <f t="shared" si="249"/>
        <v>1</v>
      </c>
      <c r="AY190" s="10">
        <f t="shared" si="250"/>
        <v>1</v>
      </c>
      <c r="AZ190" s="10">
        <f t="shared" si="251"/>
        <v>0</v>
      </c>
      <c r="BA190" s="10">
        <f t="shared" si="252"/>
        <v>1</v>
      </c>
      <c r="BB190" s="10">
        <f t="shared" si="253"/>
        <v>1</v>
      </c>
      <c r="BC190" s="10">
        <f t="shared" si="254"/>
        <v>1</v>
      </c>
      <c r="BD190" s="10">
        <f t="shared" si="255"/>
        <v>1</v>
      </c>
      <c r="BF190" s="10">
        <f t="shared" si="256"/>
        <v>2</v>
      </c>
      <c r="BI190" s="10" t="str">
        <f t="shared" si="221"/>
        <v/>
      </c>
      <c r="BJ190" s="10" t="str">
        <f t="shared" si="222"/>
        <v/>
      </c>
      <c r="BK190" s="10" t="str">
        <f t="shared" si="223"/>
        <v/>
      </c>
      <c r="BL190" s="10" t="str">
        <f t="shared" si="224"/>
        <v/>
      </c>
      <c r="BM190" s="10" t="str">
        <f t="shared" si="225"/>
        <v/>
      </c>
      <c r="BN190" s="10" t="str">
        <f t="shared" si="226"/>
        <v/>
      </c>
      <c r="BO190" s="10" t="str">
        <f t="shared" si="227"/>
        <v/>
      </c>
      <c r="BP190" s="10" t="str">
        <f t="shared" si="228"/>
        <v/>
      </c>
      <c r="BQ190" s="10" t="str">
        <f t="shared" si="229"/>
        <v/>
      </c>
      <c r="BR190" s="10" t="str">
        <f t="shared" si="230"/>
        <v/>
      </c>
      <c r="BS190" s="10" t="str">
        <f t="shared" si="231"/>
        <v/>
      </c>
      <c r="BT190" s="10" t="str">
        <f t="shared" si="232"/>
        <v/>
      </c>
      <c r="BU190" s="10" t="str">
        <f t="shared" si="233"/>
        <v/>
      </c>
      <c r="BV190" s="10" t="str">
        <f t="shared" si="234"/>
        <v/>
      </c>
      <c r="BW190" s="10" t="str">
        <f t="shared" si="235"/>
        <v/>
      </c>
      <c r="BX190" s="10" t="str">
        <f t="shared" si="215"/>
        <v/>
      </c>
      <c r="BY190" s="10" t="str">
        <f t="shared" si="216"/>
        <v>-</v>
      </c>
      <c r="BZ190" s="10" t="str">
        <f t="shared" si="217"/>
        <v>-</v>
      </c>
      <c r="CA190" s="10" t="str">
        <f t="shared" si="218"/>
        <v>-</v>
      </c>
      <c r="CB190" s="31">
        <f t="shared" si="219"/>
        <v>15</v>
      </c>
      <c r="CD190">
        <f t="shared" si="211"/>
        <v>0</v>
      </c>
      <c r="EO190" s="10">
        <v>181</v>
      </c>
      <c r="EQ190" s="10">
        <f>IF(BF190&gt;1,AG190,"")</f>
        <v>180</v>
      </c>
      <c r="ER190" s="10" t="str">
        <f t="shared" si="213"/>
        <v>(181)</v>
      </c>
    </row>
    <row r="191" spans="1:148" ht="15.75" x14ac:dyDescent="0.25">
      <c r="A191" s="7" t="str">
        <f t="shared" si="182"/>
        <v>180 (181)</v>
      </c>
      <c r="B191" s="8"/>
      <c r="C191" s="9"/>
      <c r="D191" s="20">
        <f t="shared" si="183"/>
        <v>0</v>
      </c>
      <c r="E191" s="18"/>
      <c r="F191" s="14">
        <f t="shared" si="184"/>
        <v>0</v>
      </c>
      <c r="G191" s="19" t="e">
        <f t="shared" si="185"/>
        <v>#DIV/0!</v>
      </c>
      <c r="H191" s="18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29"/>
      <c r="T191" s="14"/>
      <c r="U191" s="14"/>
      <c r="V191" s="14"/>
      <c r="W191" s="64"/>
      <c r="X191" s="14"/>
      <c r="Y191" s="14"/>
      <c r="Z191" s="14"/>
      <c r="AA191" s="14"/>
      <c r="AB191" s="24">
        <f t="shared" si="186"/>
        <v>17</v>
      </c>
      <c r="AC191" s="68" t="str">
        <f t="shared" si="187"/>
        <v>-</v>
      </c>
      <c r="AD191" s="68" t="str">
        <f t="shared" si="188"/>
        <v>-</v>
      </c>
      <c r="AE191" s="68" t="str">
        <f t="shared" si="189"/>
        <v>-</v>
      </c>
      <c r="AF191" s="32">
        <v>181</v>
      </c>
      <c r="AG191" s="32">
        <f t="shared" si="257"/>
        <v>180</v>
      </c>
      <c r="AH191" s="32" t="str">
        <f t="shared" si="190"/>
        <v>-</v>
      </c>
      <c r="AI191" s="17">
        <v>187</v>
      </c>
      <c r="AL191" s="10">
        <f t="shared" si="237"/>
        <v>0</v>
      </c>
      <c r="AM191" s="10">
        <f t="shared" si="238"/>
        <v>1</v>
      </c>
      <c r="AN191" s="10">
        <f t="shared" si="239"/>
        <v>1</v>
      </c>
      <c r="AO191" s="10">
        <f t="shared" si="240"/>
        <v>1</v>
      </c>
      <c r="AP191" s="10">
        <f t="shared" si="241"/>
        <v>1</v>
      </c>
      <c r="AQ191" s="10">
        <f t="shared" si="242"/>
        <v>1</v>
      </c>
      <c r="AR191" s="10">
        <f t="shared" si="243"/>
        <v>1</v>
      </c>
      <c r="AS191" s="10">
        <f t="shared" si="244"/>
        <v>1</v>
      </c>
      <c r="AT191" s="10">
        <f t="shared" si="245"/>
        <v>1</v>
      </c>
      <c r="AU191" s="10">
        <f t="shared" si="246"/>
        <v>1</v>
      </c>
      <c r="AV191" s="10">
        <f t="shared" si="247"/>
        <v>1</v>
      </c>
      <c r="AW191" s="10">
        <f t="shared" si="248"/>
        <v>1</v>
      </c>
      <c r="AX191" s="10">
        <f t="shared" si="249"/>
        <v>1</v>
      </c>
      <c r="AY191" s="10">
        <f t="shared" si="250"/>
        <v>1</v>
      </c>
      <c r="AZ191" s="10">
        <f t="shared" si="251"/>
        <v>0</v>
      </c>
      <c r="BA191" s="10">
        <f t="shared" si="252"/>
        <v>1</v>
      </c>
      <c r="BB191" s="10">
        <f t="shared" si="253"/>
        <v>1</v>
      </c>
      <c r="BC191" s="10">
        <f t="shared" si="254"/>
        <v>1</v>
      </c>
      <c r="BD191" s="10">
        <f t="shared" si="255"/>
        <v>1</v>
      </c>
      <c r="BF191" s="10">
        <f t="shared" si="256"/>
        <v>2</v>
      </c>
      <c r="BI191" s="10" t="str">
        <f t="shared" si="221"/>
        <v/>
      </c>
      <c r="BJ191" s="10" t="str">
        <f t="shared" si="222"/>
        <v/>
      </c>
      <c r="BK191" s="10" t="str">
        <f t="shared" si="223"/>
        <v/>
      </c>
      <c r="BL191" s="10" t="str">
        <f t="shared" si="224"/>
        <v/>
      </c>
      <c r="BM191" s="10" t="str">
        <f t="shared" si="225"/>
        <v/>
      </c>
      <c r="BN191" s="10" t="str">
        <f t="shared" si="226"/>
        <v/>
      </c>
      <c r="BO191" s="10" t="str">
        <f t="shared" si="227"/>
        <v/>
      </c>
      <c r="BP191" s="10" t="str">
        <f t="shared" si="228"/>
        <v/>
      </c>
      <c r="BQ191" s="10" t="str">
        <f t="shared" si="229"/>
        <v/>
      </c>
      <c r="BR191" s="10" t="str">
        <f t="shared" si="230"/>
        <v/>
      </c>
      <c r="BS191" s="10" t="str">
        <f t="shared" si="231"/>
        <v/>
      </c>
      <c r="BT191" s="10" t="str">
        <f t="shared" si="232"/>
        <v/>
      </c>
      <c r="BU191" s="10" t="str">
        <f t="shared" si="233"/>
        <v/>
      </c>
      <c r="BV191" s="10" t="str">
        <f t="shared" si="234"/>
        <v/>
      </c>
      <c r="BW191" s="10" t="str">
        <f t="shared" si="235"/>
        <v/>
      </c>
      <c r="BX191" s="10" t="str">
        <f t="shared" si="215"/>
        <v/>
      </c>
      <c r="BY191" s="10" t="str">
        <f t="shared" si="216"/>
        <v>-</v>
      </c>
      <c r="BZ191" s="10" t="str">
        <f t="shared" si="217"/>
        <v>-</v>
      </c>
      <c r="CA191" s="10" t="str">
        <f t="shared" si="218"/>
        <v>-</v>
      </c>
      <c r="CB191" s="31">
        <f t="shared" si="219"/>
        <v>15</v>
      </c>
      <c r="CD191">
        <f t="shared" si="211"/>
        <v>0</v>
      </c>
      <c r="EO191" s="10">
        <v>155</v>
      </c>
      <c r="EQ191" s="10">
        <f>IF(BF191&gt;=1,AG191,"")</f>
        <v>180</v>
      </c>
      <c r="ER191" s="10" t="str">
        <f t="shared" si="213"/>
        <v>(181)</v>
      </c>
    </row>
    <row r="192" spans="1:148" ht="15.75" x14ac:dyDescent="0.25">
      <c r="A192" s="7" t="str">
        <f t="shared" si="182"/>
        <v>180 (181)</v>
      </c>
      <c r="B192" s="8"/>
      <c r="C192" s="9"/>
      <c r="D192" s="20">
        <f t="shared" si="183"/>
        <v>0</v>
      </c>
      <c r="E192" s="18"/>
      <c r="F192" s="14">
        <f t="shared" si="184"/>
        <v>0</v>
      </c>
      <c r="G192" s="19" t="e">
        <f t="shared" si="185"/>
        <v>#DIV/0!</v>
      </c>
      <c r="H192" s="18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29"/>
      <c r="T192" s="14"/>
      <c r="U192" s="14"/>
      <c r="V192" s="14"/>
      <c r="W192" s="64"/>
      <c r="X192" s="14"/>
      <c r="Y192" s="14"/>
      <c r="Z192" s="14"/>
      <c r="AA192" s="14"/>
      <c r="AB192" s="24">
        <f t="shared" si="186"/>
        <v>17</v>
      </c>
      <c r="AC192" s="68" t="str">
        <f t="shared" si="187"/>
        <v>-</v>
      </c>
      <c r="AD192" s="68" t="str">
        <f t="shared" si="188"/>
        <v>-</v>
      </c>
      <c r="AE192" s="68" t="str">
        <f t="shared" si="189"/>
        <v>-</v>
      </c>
      <c r="AF192" s="32">
        <v>181</v>
      </c>
      <c r="AG192" s="32">
        <f t="shared" si="257"/>
        <v>180</v>
      </c>
      <c r="AH192" s="32" t="str">
        <f t="shared" si="190"/>
        <v>-</v>
      </c>
      <c r="AI192" s="17">
        <v>188</v>
      </c>
      <c r="AL192" s="10">
        <f t="shared" si="237"/>
        <v>0</v>
      </c>
      <c r="AM192" s="10">
        <f t="shared" si="238"/>
        <v>1</v>
      </c>
      <c r="AN192" s="10">
        <f t="shared" si="239"/>
        <v>1</v>
      </c>
      <c r="AO192" s="10">
        <f t="shared" si="240"/>
        <v>1</v>
      </c>
      <c r="AP192" s="10">
        <f t="shared" si="241"/>
        <v>1</v>
      </c>
      <c r="AQ192" s="10">
        <f t="shared" si="242"/>
        <v>1</v>
      </c>
      <c r="AR192" s="10">
        <f t="shared" si="243"/>
        <v>1</v>
      </c>
      <c r="AS192" s="10">
        <f t="shared" si="244"/>
        <v>1</v>
      </c>
      <c r="AT192" s="10">
        <f t="shared" si="245"/>
        <v>1</v>
      </c>
      <c r="AU192" s="10">
        <f t="shared" si="246"/>
        <v>1</v>
      </c>
      <c r="AV192" s="10">
        <f t="shared" si="247"/>
        <v>1</v>
      </c>
      <c r="AW192" s="10">
        <f t="shared" si="248"/>
        <v>1</v>
      </c>
      <c r="AX192" s="10">
        <f t="shared" si="249"/>
        <v>1</v>
      </c>
      <c r="AY192" s="10">
        <f t="shared" si="250"/>
        <v>1</v>
      </c>
      <c r="AZ192" s="10">
        <f t="shared" si="251"/>
        <v>0</v>
      </c>
      <c r="BA192" s="10">
        <f t="shared" si="252"/>
        <v>1</v>
      </c>
      <c r="BB192" s="10">
        <f t="shared" si="253"/>
        <v>1</v>
      </c>
      <c r="BC192" s="10">
        <f t="shared" si="254"/>
        <v>1</v>
      </c>
      <c r="BD192" s="10">
        <f t="shared" si="255"/>
        <v>1</v>
      </c>
      <c r="BF192" s="10">
        <f t="shared" si="256"/>
        <v>2</v>
      </c>
      <c r="BI192" s="10" t="str">
        <f t="shared" si="221"/>
        <v/>
      </c>
      <c r="BJ192" s="10" t="str">
        <f t="shared" si="222"/>
        <v/>
      </c>
      <c r="BK192" s="10" t="str">
        <f t="shared" si="223"/>
        <v/>
      </c>
      <c r="BL192" s="10" t="str">
        <f t="shared" si="224"/>
        <v/>
      </c>
      <c r="BM192" s="10" t="str">
        <f t="shared" si="225"/>
        <v/>
      </c>
      <c r="BN192" s="10" t="str">
        <f t="shared" si="226"/>
        <v/>
      </c>
      <c r="BO192" s="10" t="str">
        <f t="shared" si="227"/>
        <v/>
      </c>
      <c r="BP192" s="10" t="str">
        <f t="shared" si="228"/>
        <v/>
      </c>
      <c r="BQ192" s="10" t="str">
        <f t="shared" si="229"/>
        <v/>
      </c>
      <c r="BR192" s="10" t="str">
        <f t="shared" si="230"/>
        <v/>
      </c>
      <c r="BS192" s="10" t="str">
        <f t="shared" si="231"/>
        <v/>
      </c>
      <c r="BT192" s="10" t="str">
        <f t="shared" si="232"/>
        <v/>
      </c>
      <c r="BU192" s="10" t="str">
        <f t="shared" si="233"/>
        <v/>
      </c>
      <c r="BV192" s="10" t="str">
        <f t="shared" si="234"/>
        <v/>
      </c>
      <c r="BW192" s="10" t="str">
        <f t="shared" si="235"/>
        <v/>
      </c>
      <c r="BX192" s="10" t="str">
        <f t="shared" si="215"/>
        <v/>
      </c>
      <c r="BY192" s="10" t="str">
        <f t="shared" si="216"/>
        <v>-</v>
      </c>
      <c r="BZ192" s="10" t="str">
        <f t="shared" si="217"/>
        <v>-</v>
      </c>
      <c r="CA192" s="10" t="str">
        <f t="shared" si="218"/>
        <v>-</v>
      </c>
      <c r="CB192" s="31">
        <f t="shared" si="219"/>
        <v>15</v>
      </c>
      <c r="CD192">
        <f t="shared" si="211"/>
        <v>0</v>
      </c>
      <c r="EO192" s="10">
        <v>183</v>
      </c>
      <c r="EQ192" s="10">
        <f t="shared" ref="EQ192:EQ213" si="259">IF(BF192&gt;1,AG192,"")</f>
        <v>180</v>
      </c>
      <c r="ER192" s="10" t="str">
        <f t="shared" si="213"/>
        <v>(181)</v>
      </c>
    </row>
    <row r="193" spans="1:148" ht="15.75" x14ac:dyDescent="0.25">
      <c r="A193" s="7" t="str">
        <f t="shared" si="182"/>
        <v>180 (181)</v>
      </c>
      <c r="B193" s="8"/>
      <c r="C193" s="111"/>
      <c r="D193" s="20">
        <f t="shared" si="183"/>
        <v>0</v>
      </c>
      <c r="E193" s="18"/>
      <c r="F193" s="14">
        <f t="shared" si="184"/>
        <v>0</v>
      </c>
      <c r="G193" s="19" t="e">
        <f t="shared" si="185"/>
        <v>#DIV/0!</v>
      </c>
      <c r="H193" s="18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29"/>
      <c r="T193" s="14"/>
      <c r="U193" s="14"/>
      <c r="V193" s="14"/>
      <c r="W193" s="64"/>
      <c r="X193" s="14"/>
      <c r="Y193" s="14"/>
      <c r="Z193" s="14"/>
      <c r="AA193" s="14"/>
      <c r="AB193" s="24">
        <f t="shared" si="186"/>
        <v>17</v>
      </c>
      <c r="AC193" s="68" t="str">
        <f t="shared" si="187"/>
        <v>-</v>
      </c>
      <c r="AD193" s="68" t="str">
        <f t="shared" si="188"/>
        <v>-</v>
      </c>
      <c r="AE193" s="68" t="str">
        <f t="shared" si="189"/>
        <v>-</v>
      </c>
      <c r="AF193" s="32">
        <v>181</v>
      </c>
      <c r="AG193" s="32">
        <f t="shared" si="257"/>
        <v>180</v>
      </c>
      <c r="AH193" s="32" t="str">
        <f t="shared" si="190"/>
        <v>-</v>
      </c>
      <c r="AI193" s="17">
        <v>189</v>
      </c>
      <c r="AL193" s="10">
        <f t="shared" si="237"/>
        <v>0</v>
      </c>
      <c r="AM193" s="10">
        <f t="shared" si="238"/>
        <v>1</v>
      </c>
      <c r="AN193" s="10">
        <f t="shared" si="239"/>
        <v>1</v>
      </c>
      <c r="AO193" s="10">
        <f t="shared" si="240"/>
        <v>1</v>
      </c>
      <c r="AP193" s="10">
        <f t="shared" si="241"/>
        <v>1</v>
      </c>
      <c r="AQ193" s="10">
        <f t="shared" si="242"/>
        <v>1</v>
      </c>
      <c r="AR193" s="10">
        <f t="shared" si="243"/>
        <v>1</v>
      </c>
      <c r="AS193" s="10">
        <f t="shared" si="244"/>
        <v>1</v>
      </c>
      <c r="AT193" s="10">
        <f t="shared" si="245"/>
        <v>1</v>
      </c>
      <c r="AU193" s="10">
        <f t="shared" si="246"/>
        <v>1</v>
      </c>
      <c r="AV193" s="10">
        <f t="shared" si="247"/>
        <v>1</v>
      </c>
      <c r="AW193" s="10">
        <f t="shared" si="248"/>
        <v>1</v>
      </c>
      <c r="AX193" s="10">
        <f t="shared" si="249"/>
        <v>1</v>
      </c>
      <c r="AY193" s="10">
        <f t="shared" si="250"/>
        <v>1</v>
      </c>
      <c r="AZ193" s="10">
        <f t="shared" si="251"/>
        <v>0</v>
      </c>
      <c r="BA193" s="10">
        <f t="shared" si="252"/>
        <v>1</v>
      </c>
      <c r="BB193" s="10">
        <f t="shared" si="253"/>
        <v>1</v>
      </c>
      <c r="BC193" s="10">
        <f t="shared" si="254"/>
        <v>1</v>
      </c>
      <c r="BD193" s="10">
        <f t="shared" si="255"/>
        <v>1</v>
      </c>
      <c r="BF193" s="10">
        <f t="shared" si="256"/>
        <v>2</v>
      </c>
      <c r="BI193" s="10" t="str">
        <f t="shared" si="221"/>
        <v/>
      </c>
      <c r="BJ193" s="10" t="str">
        <f t="shared" si="222"/>
        <v/>
      </c>
      <c r="BK193" s="10" t="str">
        <f t="shared" si="223"/>
        <v/>
      </c>
      <c r="BL193" s="10" t="str">
        <f t="shared" si="224"/>
        <v/>
      </c>
      <c r="BM193" s="10" t="str">
        <f t="shared" si="225"/>
        <v/>
      </c>
      <c r="BN193" s="10" t="str">
        <f t="shared" si="226"/>
        <v/>
      </c>
      <c r="BO193" s="10" t="str">
        <f t="shared" si="227"/>
        <v/>
      </c>
      <c r="BP193" s="10" t="str">
        <f t="shared" si="228"/>
        <v/>
      </c>
      <c r="BQ193" s="10" t="str">
        <f t="shared" si="229"/>
        <v/>
      </c>
      <c r="BR193" s="10" t="str">
        <f t="shared" si="230"/>
        <v/>
      </c>
      <c r="BS193" s="10" t="str">
        <f t="shared" si="231"/>
        <v/>
      </c>
      <c r="BT193" s="10" t="str">
        <f t="shared" si="232"/>
        <v/>
      </c>
      <c r="BU193" s="10" t="str">
        <f t="shared" si="233"/>
        <v/>
      </c>
      <c r="BV193" s="10" t="str">
        <f t="shared" si="234"/>
        <v/>
      </c>
      <c r="BW193" s="10" t="str">
        <f t="shared" si="235"/>
        <v/>
      </c>
      <c r="BX193" s="10" t="str">
        <f t="shared" si="215"/>
        <v/>
      </c>
      <c r="BY193" s="10" t="str">
        <f t="shared" si="216"/>
        <v>-</v>
      </c>
      <c r="BZ193" s="10" t="str">
        <f t="shared" si="217"/>
        <v>-</v>
      </c>
      <c r="CA193" s="10" t="str">
        <f t="shared" si="218"/>
        <v>-</v>
      </c>
      <c r="CB193" s="31">
        <f t="shared" si="219"/>
        <v>15</v>
      </c>
      <c r="CD193">
        <f t="shared" si="211"/>
        <v>0</v>
      </c>
      <c r="EO193" s="10">
        <v>185</v>
      </c>
      <c r="EQ193" s="10">
        <f t="shared" si="259"/>
        <v>180</v>
      </c>
      <c r="ER193" s="10" t="str">
        <f t="shared" si="213"/>
        <v>(181)</v>
      </c>
    </row>
    <row r="194" spans="1:148" ht="15.75" x14ac:dyDescent="0.25">
      <c r="A194" s="7" t="str">
        <f t="shared" si="182"/>
        <v>180 (181)</v>
      </c>
      <c r="B194" s="8"/>
      <c r="C194" s="9"/>
      <c r="D194" s="20">
        <f t="shared" si="183"/>
        <v>0</v>
      </c>
      <c r="E194" s="18"/>
      <c r="F194" s="14">
        <f t="shared" si="184"/>
        <v>0</v>
      </c>
      <c r="G194" s="19" t="e">
        <f t="shared" si="185"/>
        <v>#DIV/0!</v>
      </c>
      <c r="H194" s="18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105">
        <f t="shared" si="186"/>
        <v>17</v>
      </c>
      <c r="AC194" s="68" t="str">
        <f t="shared" si="187"/>
        <v>-</v>
      </c>
      <c r="AD194" s="68" t="str">
        <f t="shared" si="188"/>
        <v>-</v>
      </c>
      <c r="AE194" s="68" t="str">
        <f t="shared" si="189"/>
        <v>-</v>
      </c>
      <c r="AF194" s="32">
        <v>181</v>
      </c>
      <c r="AG194" s="32">
        <f t="shared" si="257"/>
        <v>180</v>
      </c>
      <c r="AH194" s="32" t="str">
        <f t="shared" si="190"/>
        <v>-</v>
      </c>
      <c r="AI194" s="17">
        <v>190</v>
      </c>
      <c r="AL194" s="10">
        <f t="shared" si="237"/>
        <v>0</v>
      </c>
      <c r="AM194" s="10">
        <f t="shared" si="238"/>
        <v>1</v>
      </c>
      <c r="AN194" s="10">
        <f t="shared" si="239"/>
        <v>1</v>
      </c>
      <c r="AO194" s="10">
        <f t="shared" si="240"/>
        <v>1</v>
      </c>
      <c r="AP194" s="10">
        <f t="shared" si="241"/>
        <v>1</v>
      </c>
      <c r="AQ194" s="10">
        <f t="shared" si="242"/>
        <v>1</v>
      </c>
      <c r="AR194" s="10">
        <f t="shared" si="243"/>
        <v>1</v>
      </c>
      <c r="AS194" s="10">
        <f t="shared" si="244"/>
        <v>1</v>
      </c>
      <c r="AT194" s="10">
        <f t="shared" si="245"/>
        <v>1</v>
      </c>
      <c r="AU194" s="10">
        <f t="shared" si="246"/>
        <v>1</v>
      </c>
      <c r="AV194" s="10">
        <f t="shared" si="247"/>
        <v>1</v>
      </c>
      <c r="AW194" s="10">
        <f t="shared" si="248"/>
        <v>1</v>
      </c>
      <c r="AX194" s="10">
        <f t="shared" si="249"/>
        <v>1</v>
      </c>
      <c r="AY194" s="10">
        <f t="shared" si="250"/>
        <v>1</v>
      </c>
      <c r="AZ194" s="10">
        <f t="shared" si="251"/>
        <v>0</v>
      </c>
      <c r="BA194" s="10">
        <f t="shared" si="252"/>
        <v>1</v>
      </c>
      <c r="BB194" s="10">
        <f t="shared" si="253"/>
        <v>1</v>
      </c>
      <c r="BC194" s="10">
        <f t="shared" si="254"/>
        <v>1</v>
      </c>
      <c r="BD194" s="10">
        <f t="shared" si="255"/>
        <v>1</v>
      </c>
      <c r="BF194" s="10">
        <f t="shared" si="256"/>
        <v>2</v>
      </c>
      <c r="BI194" s="10" t="str">
        <f t="shared" si="221"/>
        <v/>
      </c>
      <c r="BJ194" s="10" t="str">
        <f t="shared" si="222"/>
        <v/>
      </c>
      <c r="BK194" s="10" t="str">
        <f t="shared" si="223"/>
        <v/>
      </c>
      <c r="BL194" s="10" t="str">
        <f t="shared" si="224"/>
        <v/>
      </c>
      <c r="BM194" s="10" t="str">
        <f t="shared" si="225"/>
        <v/>
      </c>
      <c r="BN194" s="10" t="str">
        <f t="shared" si="226"/>
        <v/>
      </c>
      <c r="BO194" s="10" t="str">
        <f t="shared" si="227"/>
        <v/>
      </c>
      <c r="BP194" s="10" t="str">
        <f t="shared" si="228"/>
        <v/>
      </c>
      <c r="BQ194" s="10" t="str">
        <f t="shared" si="229"/>
        <v/>
      </c>
      <c r="BR194" s="10" t="str">
        <f t="shared" si="230"/>
        <v/>
      </c>
      <c r="BS194" s="10" t="str">
        <f t="shared" si="231"/>
        <v/>
      </c>
      <c r="BT194" s="10" t="str">
        <f t="shared" si="232"/>
        <v/>
      </c>
      <c r="BU194" s="10" t="str">
        <f t="shared" si="233"/>
        <v/>
      </c>
      <c r="BV194" s="10" t="str">
        <f t="shared" si="234"/>
        <v/>
      </c>
      <c r="BW194" s="10" t="str">
        <f t="shared" si="235"/>
        <v/>
      </c>
      <c r="BX194" s="10" t="str">
        <f t="shared" si="215"/>
        <v/>
      </c>
      <c r="BY194" s="10" t="str">
        <f t="shared" si="216"/>
        <v>-</v>
      </c>
      <c r="BZ194" s="10" t="str">
        <f t="shared" si="217"/>
        <v>-</v>
      </c>
      <c r="CA194" s="10" t="str">
        <f t="shared" si="218"/>
        <v>-</v>
      </c>
      <c r="CB194" s="31">
        <f t="shared" si="219"/>
        <v>15</v>
      </c>
      <c r="CD194">
        <f t="shared" si="211"/>
        <v>0</v>
      </c>
      <c r="EO194" s="10">
        <v>186</v>
      </c>
      <c r="EQ194" s="10">
        <f t="shared" si="259"/>
        <v>180</v>
      </c>
      <c r="ER194" s="10" t="str">
        <f t="shared" si="213"/>
        <v>(181)</v>
      </c>
    </row>
    <row r="195" spans="1:148" ht="15.75" customHeight="1" x14ac:dyDescent="0.25">
      <c r="A195" s="7" t="str">
        <f t="shared" si="182"/>
        <v>180 (181)</v>
      </c>
      <c r="B195" s="8"/>
      <c r="C195" s="9"/>
      <c r="D195" s="20">
        <f t="shared" si="183"/>
        <v>0</v>
      </c>
      <c r="E195" s="18"/>
      <c r="F195" s="14">
        <f t="shared" si="184"/>
        <v>0</v>
      </c>
      <c r="G195" s="19" t="e">
        <f t="shared" si="185"/>
        <v>#DIV/0!</v>
      </c>
      <c r="H195" s="18"/>
      <c r="I195" s="61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105">
        <f t="shared" si="186"/>
        <v>17</v>
      </c>
      <c r="AC195" s="68" t="str">
        <f t="shared" si="187"/>
        <v>-</v>
      </c>
      <c r="AD195" s="68" t="str">
        <f t="shared" si="188"/>
        <v>-</v>
      </c>
      <c r="AE195" s="68" t="str">
        <f t="shared" si="189"/>
        <v>-</v>
      </c>
      <c r="AF195" s="32">
        <v>181</v>
      </c>
      <c r="AG195" s="32">
        <f t="shared" si="257"/>
        <v>180</v>
      </c>
      <c r="AH195" s="32" t="str">
        <f t="shared" si="190"/>
        <v>-</v>
      </c>
      <c r="AI195" s="17">
        <v>191</v>
      </c>
      <c r="AL195" s="10">
        <f t="shared" si="237"/>
        <v>0</v>
      </c>
      <c r="AM195" s="10">
        <f t="shared" si="238"/>
        <v>1</v>
      </c>
      <c r="AN195" s="10">
        <f t="shared" si="239"/>
        <v>1</v>
      </c>
      <c r="AO195" s="10">
        <f t="shared" si="240"/>
        <v>1</v>
      </c>
      <c r="AP195" s="10">
        <f t="shared" si="241"/>
        <v>1</v>
      </c>
      <c r="AQ195" s="10">
        <f t="shared" si="242"/>
        <v>1</v>
      </c>
      <c r="AR195" s="10">
        <f t="shared" si="243"/>
        <v>1</v>
      </c>
      <c r="AS195" s="10">
        <f t="shared" si="244"/>
        <v>1</v>
      </c>
      <c r="AT195" s="10">
        <f t="shared" si="245"/>
        <v>1</v>
      </c>
      <c r="AU195" s="10">
        <f t="shared" si="246"/>
        <v>1</v>
      </c>
      <c r="AV195" s="10">
        <f t="shared" si="247"/>
        <v>1</v>
      </c>
      <c r="AW195" s="10">
        <f t="shared" si="248"/>
        <v>1</v>
      </c>
      <c r="AX195" s="10">
        <f t="shared" si="249"/>
        <v>1</v>
      </c>
      <c r="AY195" s="10">
        <f t="shared" si="250"/>
        <v>1</v>
      </c>
      <c r="AZ195" s="10">
        <f t="shared" si="251"/>
        <v>0</v>
      </c>
      <c r="BA195" s="10">
        <f t="shared" si="252"/>
        <v>1</v>
      </c>
      <c r="BB195" s="10">
        <f t="shared" si="253"/>
        <v>1</v>
      </c>
      <c r="BC195" s="10">
        <f t="shared" si="254"/>
        <v>1</v>
      </c>
      <c r="BD195" s="10">
        <f t="shared" si="255"/>
        <v>1</v>
      </c>
      <c r="BF195" s="10">
        <f t="shared" si="256"/>
        <v>2</v>
      </c>
      <c r="BI195" s="10" t="str">
        <f t="shared" si="221"/>
        <v/>
      </c>
      <c r="BJ195" s="10" t="str">
        <f t="shared" si="222"/>
        <v/>
      </c>
      <c r="BK195" s="10" t="str">
        <f t="shared" si="223"/>
        <v/>
      </c>
      <c r="BL195" s="10" t="str">
        <f t="shared" si="224"/>
        <v/>
      </c>
      <c r="BM195" s="10" t="str">
        <f t="shared" si="225"/>
        <v/>
      </c>
      <c r="BN195" s="10" t="str">
        <f t="shared" si="226"/>
        <v/>
      </c>
      <c r="BO195" s="10" t="str">
        <f t="shared" si="227"/>
        <v/>
      </c>
      <c r="BP195" s="10" t="str">
        <f t="shared" si="228"/>
        <v/>
      </c>
      <c r="BQ195" s="10" t="str">
        <f t="shared" si="229"/>
        <v/>
      </c>
      <c r="BR195" s="10" t="str">
        <f t="shared" si="230"/>
        <v/>
      </c>
      <c r="BS195" s="10" t="str">
        <f t="shared" si="231"/>
        <v/>
      </c>
      <c r="BT195" s="10" t="str">
        <f t="shared" si="232"/>
        <v/>
      </c>
      <c r="BU195" s="10" t="str">
        <f t="shared" si="233"/>
        <v/>
      </c>
      <c r="BV195" s="10" t="str">
        <f t="shared" si="234"/>
        <v/>
      </c>
      <c r="BW195" s="10" t="str">
        <f t="shared" si="235"/>
        <v/>
      </c>
      <c r="BX195" s="10" t="str">
        <f t="shared" si="215"/>
        <v/>
      </c>
      <c r="BY195" s="10" t="str">
        <f t="shared" si="216"/>
        <v>-</v>
      </c>
      <c r="BZ195" s="10" t="str">
        <f t="shared" si="217"/>
        <v>-</v>
      </c>
      <c r="CA195" s="10" t="str">
        <f t="shared" si="218"/>
        <v>-</v>
      </c>
      <c r="CB195" s="31">
        <f t="shared" si="219"/>
        <v>15</v>
      </c>
      <c r="CD195">
        <f t="shared" si="211"/>
        <v>0</v>
      </c>
      <c r="EO195" s="10">
        <v>187</v>
      </c>
      <c r="EQ195" s="10">
        <f t="shared" si="259"/>
        <v>180</v>
      </c>
      <c r="ER195" s="10" t="str">
        <f t="shared" si="213"/>
        <v>(181)</v>
      </c>
    </row>
    <row r="196" spans="1:148" ht="15.75" x14ac:dyDescent="0.25">
      <c r="A196" s="7" t="str">
        <f t="shared" si="182"/>
        <v>180 (181)</v>
      </c>
      <c r="B196" s="8"/>
      <c r="C196" s="34"/>
      <c r="D196" s="20">
        <f t="shared" si="183"/>
        <v>0</v>
      </c>
      <c r="E196" s="18"/>
      <c r="F196" s="14">
        <f t="shared" si="184"/>
        <v>0</v>
      </c>
      <c r="G196" s="19" t="e">
        <f t="shared" si="185"/>
        <v>#DIV/0!</v>
      </c>
      <c r="H196" s="18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105">
        <f t="shared" si="186"/>
        <v>17</v>
      </c>
      <c r="AC196" s="68" t="str">
        <f t="shared" si="187"/>
        <v>-</v>
      </c>
      <c r="AD196" s="68" t="str">
        <f t="shared" si="188"/>
        <v>-</v>
      </c>
      <c r="AE196" s="68" t="str">
        <f t="shared" si="189"/>
        <v>-</v>
      </c>
      <c r="AF196" s="32">
        <v>181</v>
      </c>
      <c r="AG196" s="32">
        <f t="shared" si="257"/>
        <v>180</v>
      </c>
      <c r="AH196" s="32" t="str">
        <f t="shared" si="190"/>
        <v>-</v>
      </c>
      <c r="AI196" s="17">
        <v>192</v>
      </c>
      <c r="AL196" s="10">
        <f t="shared" si="237"/>
        <v>0</v>
      </c>
      <c r="AM196" s="10">
        <f t="shared" si="238"/>
        <v>1</v>
      </c>
      <c r="AN196" s="10">
        <f t="shared" si="239"/>
        <v>1</v>
      </c>
      <c r="AO196" s="10">
        <f t="shared" si="240"/>
        <v>1</v>
      </c>
      <c r="AP196" s="10">
        <f t="shared" si="241"/>
        <v>1</v>
      </c>
      <c r="AQ196" s="10">
        <f t="shared" si="242"/>
        <v>1</v>
      </c>
      <c r="AR196" s="10">
        <f t="shared" si="243"/>
        <v>1</v>
      </c>
      <c r="AS196" s="10">
        <f t="shared" si="244"/>
        <v>1</v>
      </c>
      <c r="AT196" s="10">
        <f t="shared" si="245"/>
        <v>1</v>
      </c>
      <c r="AU196" s="10">
        <f t="shared" si="246"/>
        <v>1</v>
      </c>
      <c r="AV196" s="10">
        <f t="shared" si="247"/>
        <v>1</v>
      </c>
      <c r="AW196" s="10">
        <f t="shared" si="248"/>
        <v>1</v>
      </c>
      <c r="AX196" s="10">
        <f t="shared" si="249"/>
        <v>1</v>
      </c>
      <c r="AY196" s="10">
        <f t="shared" si="250"/>
        <v>1</v>
      </c>
      <c r="AZ196" s="10">
        <f t="shared" si="251"/>
        <v>0</v>
      </c>
      <c r="BA196" s="10">
        <f t="shared" si="252"/>
        <v>1</v>
      </c>
      <c r="BB196" s="10">
        <f t="shared" si="253"/>
        <v>1</v>
      </c>
      <c r="BC196" s="10">
        <f t="shared" si="254"/>
        <v>1</v>
      </c>
      <c r="BD196" s="10">
        <f t="shared" si="255"/>
        <v>1</v>
      </c>
      <c r="BF196" s="10">
        <f t="shared" si="256"/>
        <v>2</v>
      </c>
      <c r="BI196" s="10" t="str">
        <f t="shared" si="221"/>
        <v/>
      </c>
      <c r="BJ196" s="10" t="str">
        <f t="shared" si="222"/>
        <v/>
      </c>
      <c r="BK196" s="10" t="str">
        <f t="shared" si="223"/>
        <v/>
      </c>
      <c r="BL196" s="10" t="str">
        <f t="shared" si="224"/>
        <v/>
      </c>
      <c r="BM196" s="10" t="str">
        <f t="shared" si="225"/>
        <v/>
      </c>
      <c r="BN196" s="10" t="str">
        <f t="shared" si="226"/>
        <v/>
      </c>
      <c r="BO196" s="10" t="str">
        <f t="shared" si="227"/>
        <v/>
      </c>
      <c r="BP196" s="10" t="str">
        <f t="shared" si="228"/>
        <v/>
      </c>
      <c r="BQ196" s="10" t="str">
        <f t="shared" si="229"/>
        <v/>
      </c>
      <c r="BR196" s="10" t="str">
        <f t="shared" si="230"/>
        <v/>
      </c>
      <c r="BS196" s="10" t="str">
        <f t="shared" si="231"/>
        <v/>
      </c>
      <c r="BT196" s="10" t="str">
        <f t="shared" si="232"/>
        <v/>
      </c>
      <c r="BU196" s="10" t="str">
        <f t="shared" si="233"/>
        <v/>
      </c>
      <c r="BV196" s="10" t="str">
        <f t="shared" si="234"/>
        <v/>
      </c>
      <c r="BW196" s="10" t="str">
        <f t="shared" si="235"/>
        <v/>
      </c>
      <c r="BX196" s="10" t="str">
        <f t="shared" si="215"/>
        <v/>
      </c>
      <c r="BY196" s="10" t="str">
        <f t="shared" si="216"/>
        <v>-</v>
      </c>
      <c r="BZ196" s="10" t="str">
        <f t="shared" si="217"/>
        <v>-</v>
      </c>
      <c r="CA196" s="10" t="str">
        <f t="shared" si="218"/>
        <v>-</v>
      </c>
      <c r="CB196" s="31">
        <f t="shared" si="219"/>
        <v>15</v>
      </c>
      <c r="CD196">
        <f t="shared" si="211"/>
        <v>0</v>
      </c>
      <c r="EO196" s="10">
        <v>205</v>
      </c>
      <c r="EQ196" s="10">
        <f t="shared" si="259"/>
        <v>180</v>
      </c>
      <c r="ER196" s="10" t="str">
        <f t="shared" si="213"/>
        <v>(181)</v>
      </c>
    </row>
    <row r="197" spans="1:148" ht="15.75" x14ac:dyDescent="0.25">
      <c r="A197" s="7" t="str">
        <f t="shared" ref="A197:A213" si="260">IF(BF197&gt;1,AG197&amp;" ("&amp;AF197&amp;")",AG197&amp;" ("&amp;AH197&amp;")")</f>
        <v>180 (181)</v>
      </c>
      <c r="B197" s="8"/>
      <c r="C197" s="9"/>
      <c r="D197" s="20">
        <f t="shared" ref="D197:D220" si="261">SUM(BI197:BU197)</f>
        <v>0</v>
      </c>
      <c r="E197" s="18"/>
      <c r="F197" s="14">
        <f t="shared" ref="F197:F220" si="262">COUNT(I197:AA197)</f>
        <v>0</v>
      </c>
      <c r="G197" s="19" t="e">
        <f t="shared" ref="G197:G260" si="263">SUM((CD197)/(F197*2))</f>
        <v>#DIV/0!</v>
      </c>
      <c r="H197" s="18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  <c r="AA197" s="61"/>
      <c r="AB197" s="105">
        <f t="shared" ref="AB197:AB220" si="264">SUM($I$3:$AA$3)</f>
        <v>17</v>
      </c>
      <c r="AC197" s="68" t="str">
        <f t="shared" ref="AC197:AC220" si="265">BY197</f>
        <v>-</v>
      </c>
      <c r="AD197" s="68" t="str">
        <f t="shared" ref="AD197:AD220" si="266">BZ197</f>
        <v>-</v>
      </c>
      <c r="AE197" s="68" t="str">
        <f t="shared" ref="AE197:AE220" si="267">CA197</f>
        <v>-</v>
      </c>
      <c r="AF197" s="32">
        <v>181</v>
      </c>
      <c r="AG197" s="32">
        <f t="shared" si="257"/>
        <v>180</v>
      </c>
      <c r="AH197" s="32" t="str">
        <f t="shared" ref="AH197:AH220" si="268">IF(F197&gt;1,ROW(193:193),"-")</f>
        <v>-</v>
      </c>
      <c r="AI197" s="17">
        <v>193</v>
      </c>
      <c r="AL197" s="10">
        <f t="shared" ref="AL197:AL203" si="269">COUNT($I$3,I197,H197)</f>
        <v>0</v>
      </c>
      <c r="AM197" s="10">
        <f t="shared" ref="AM197:AM203" si="270">COUNT($J$3,J197,I197)</f>
        <v>1</v>
      </c>
      <c r="AN197" s="10">
        <f t="shared" ref="AN197:AN203" si="271">COUNT($K$3,K197,J197)</f>
        <v>1</v>
      </c>
      <c r="AO197" s="10">
        <f t="shared" ref="AO197:AO203" si="272">COUNT($L$3,L197,K197)</f>
        <v>1</v>
      </c>
      <c r="AP197" s="10">
        <f t="shared" ref="AP197:AP203" si="273">COUNT($M$3,M197,L197)</f>
        <v>1</v>
      </c>
      <c r="AQ197" s="10">
        <f t="shared" ref="AQ197:AQ203" si="274">COUNT($N$3,N197,M197)</f>
        <v>1</v>
      </c>
      <c r="AR197" s="10">
        <f t="shared" ref="AR197:AR203" si="275">COUNT($O$3,O197,N197)</f>
        <v>1</v>
      </c>
      <c r="AS197" s="10">
        <f t="shared" ref="AS197:AS203" si="276">COUNT($P$3,P197,O197)</f>
        <v>1</v>
      </c>
      <c r="AT197" s="10">
        <f t="shared" ref="AT197:AT203" si="277">COUNT($Q$3,Q197,P197)</f>
        <v>1</v>
      </c>
      <c r="AU197" s="10">
        <f t="shared" ref="AU197:AU203" si="278">COUNT($R$3,R197,Q197)</f>
        <v>1</v>
      </c>
      <c r="AV197" s="10">
        <f t="shared" ref="AV197:AV203" si="279">COUNT($S$3,S197,R197)</f>
        <v>1</v>
      </c>
      <c r="AW197" s="10">
        <f t="shared" ref="AW197:AW203" si="280">COUNT($T$3,T197,S197)</f>
        <v>1</v>
      </c>
      <c r="AX197" s="10">
        <f t="shared" ref="AX197:AX203" si="281">COUNT($U$3,U197,T197)</f>
        <v>1</v>
      </c>
      <c r="AY197" s="10">
        <f t="shared" ref="AY197:AY203" si="282">COUNT($V$3,V197,U197)</f>
        <v>1</v>
      </c>
      <c r="AZ197" s="10">
        <f t="shared" ref="AZ197:AZ203" si="283">COUNT($W$3,W197,V197)</f>
        <v>0</v>
      </c>
      <c r="BA197" s="10">
        <f t="shared" ref="BA197:BA203" si="284">COUNT($X$3,X197,W197)</f>
        <v>1</v>
      </c>
      <c r="BB197" s="10">
        <f t="shared" ref="BB197:BB203" si="285">COUNT($Y$3,Y197,X197)</f>
        <v>1</v>
      </c>
      <c r="BC197" s="10">
        <f t="shared" ref="BC197:BC203" si="286">COUNT($Z$3,Z197,Y197)</f>
        <v>1</v>
      </c>
      <c r="BD197" s="10">
        <f t="shared" ref="BD197:BD203" si="287">COUNT($AA$3,AA197,Z197)</f>
        <v>1</v>
      </c>
      <c r="BF197" s="10">
        <f t="shared" ref="BF197:BF203" si="288">IF(H197="x",1,2)</f>
        <v>2</v>
      </c>
      <c r="BI197" s="10" t="str">
        <f t="shared" si="221"/>
        <v/>
      </c>
      <c r="BJ197" s="10" t="str">
        <f t="shared" si="222"/>
        <v/>
      </c>
      <c r="BK197" s="10" t="str">
        <f t="shared" si="223"/>
        <v/>
      </c>
      <c r="BL197" s="10" t="str">
        <f t="shared" si="224"/>
        <v/>
      </c>
      <c r="BM197" s="10" t="str">
        <f t="shared" si="225"/>
        <v/>
      </c>
      <c r="BN197" s="10" t="str">
        <f t="shared" si="226"/>
        <v/>
      </c>
      <c r="BO197" s="10" t="str">
        <f t="shared" si="227"/>
        <v/>
      </c>
      <c r="BP197" s="10" t="str">
        <f t="shared" si="228"/>
        <v/>
      </c>
      <c r="BQ197" s="10" t="str">
        <f t="shared" si="229"/>
        <v/>
      </c>
      <c r="BR197" s="10" t="str">
        <f t="shared" si="230"/>
        <v/>
      </c>
      <c r="BS197" s="10" t="str">
        <f t="shared" si="231"/>
        <v/>
      </c>
      <c r="BT197" s="10" t="str">
        <f t="shared" si="232"/>
        <v/>
      </c>
      <c r="BU197" s="10" t="str">
        <f t="shared" si="233"/>
        <v/>
      </c>
      <c r="BV197" s="10" t="str">
        <f t="shared" si="234"/>
        <v/>
      </c>
      <c r="BW197" s="10" t="str">
        <f t="shared" si="235"/>
        <v/>
      </c>
      <c r="BX197" s="10" t="str">
        <f t="shared" si="215"/>
        <v/>
      </c>
      <c r="BY197" s="10" t="str">
        <f t="shared" si="216"/>
        <v>-</v>
      </c>
      <c r="BZ197" s="10" t="str">
        <f t="shared" si="217"/>
        <v>-</v>
      </c>
      <c r="CA197" s="10" t="str">
        <f t="shared" si="218"/>
        <v>-</v>
      </c>
      <c r="CB197" s="31">
        <f t="shared" si="219"/>
        <v>15</v>
      </c>
      <c r="CD197">
        <f t="shared" ref="CD197:CD213" si="289">SUM(BI197:BX197)</f>
        <v>0</v>
      </c>
      <c r="EO197" s="10">
        <v>216</v>
      </c>
      <c r="EQ197" s="10">
        <f t="shared" si="259"/>
        <v>180</v>
      </c>
      <c r="ER197" s="10" t="str">
        <f t="shared" ref="ER197:ER213" si="290">IF(BF197&gt;1,"("&amp;AF197&amp;")","("&amp;AH197&amp;")")</f>
        <v>(181)</v>
      </c>
    </row>
    <row r="198" spans="1:148" ht="15.75" x14ac:dyDescent="0.25">
      <c r="A198" s="7" t="str">
        <f t="shared" si="260"/>
        <v>180 (181)</v>
      </c>
      <c r="B198" s="8"/>
      <c r="C198" s="62"/>
      <c r="D198" s="20">
        <f t="shared" si="261"/>
        <v>0</v>
      </c>
      <c r="E198" s="18"/>
      <c r="F198" s="14">
        <f t="shared" si="262"/>
        <v>0</v>
      </c>
      <c r="G198" s="19" t="e">
        <f t="shared" si="263"/>
        <v>#DIV/0!</v>
      </c>
      <c r="H198" s="18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  <c r="AA198" s="61"/>
      <c r="AB198" s="105">
        <f t="shared" si="264"/>
        <v>17</v>
      </c>
      <c r="AC198" s="68" t="str">
        <f t="shared" si="265"/>
        <v>-</v>
      </c>
      <c r="AD198" s="68" t="str">
        <f t="shared" si="266"/>
        <v>-</v>
      </c>
      <c r="AE198" s="68" t="str">
        <f t="shared" si="267"/>
        <v>-</v>
      </c>
      <c r="AF198" s="32">
        <v>181</v>
      </c>
      <c r="AG198" s="32">
        <f t="shared" ref="AG198:AG203" si="291">IF(D198&lt;D197,AI198,AG197)</f>
        <v>180</v>
      </c>
      <c r="AH198" s="32" t="str">
        <f t="shared" si="268"/>
        <v>-</v>
      </c>
      <c r="AI198" s="17">
        <v>194</v>
      </c>
      <c r="AL198" s="10">
        <f t="shared" si="269"/>
        <v>0</v>
      </c>
      <c r="AM198" s="10">
        <f t="shared" si="270"/>
        <v>1</v>
      </c>
      <c r="AN198" s="10">
        <f t="shared" si="271"/>
        <v>1</v>
      </c>
      <c r="AO198" s="10">
        <f t="shared" si="272"/>
        <v>1</v>
      </c>
      <c r="AP198" s="10">
        <f t="shared" si="273"/>
        <v>1</v>
      </c>
      <c r="AQ198" s="10">
        <f t="shared" si="274"/>
        <v>1</v>
      </c>
      <c r="AR198" s="10">
        <f t="shared" si="275"/>
        <v>1</v>
      </c>
      <c r="AS198" s="10">
        <f t="shared" si="276"/>
        <v>1</v>
      </c>
      <c r="AT198" s="10">
        <f t="shared" si="277"/>
        <v>1</v>
      </c>
      <c r="AU198" s="10">
        <f t="shared" si="278"/>
        <v>1</v>
      </c>
      <c r="AV198" s="10">
        <f t="shared" si="279"/>
        <v>1</v>
      </c>
      <c r="AW198" s="10">
        <f t="shared" si="280"/>
        <v>1</v>
      </c>
      <c r="AX198" s="10">
        <f t="shared" si="281"/>
        <v>1</v>
      </c>
      <c r="AY198" s="10">
        <f t="shared" si="282"/>
        <v>1</v>
      </c>
      <c r="AZ198" s="10">
        <f t="shared" si="283"/>
        <v>0</v>
      </c>
      <c r="BA198" s="10">
        <f t="shared" si="284"/>
        <v>1</v>
      </c>
      <c r="BB198" s="10">
        <f t="shared" si="285"/>
        <v>1</v>
      </c>
      <c r="BC198" s="10">
        <f t="shared" si="286"/>
        <v>1</v>
      </c>
      <c r="BD198" s="10">
        <f t="shared" si="287"/>
        <v>1</v>
      </c>
      <c r="BF198" s="10">
        <f t="shared" si="288"/>
        <v>2</v>
      </c>
      <c r="BI198" s="10" t="str">
        <f t="shared" si="221"/>
        <v/>
      </c>
      <c r="BJ198" s="10" t="str">
        <f t="shared" si="222"/>
        <v/>
      </c>
      <c r="BK198" s="10" t="str">
        <f t="shared" si="223"/>
        <v/>
      </c>
      <c r="BL198" s="10" t="str">
        <f t="shared" si="224"/>
        <v/>
      </c>
      <c r="BM198" s="10" t="str">
        <f t="shared" si="225"/>
        <v/>
      </c>
      <c r="BN198" s="10" t="str">
        <f t="shared" si="226"/>
        <v/>
      </c>
      <c r="BO198" s="10" t="str">
        <f t="shared" si="227"/>
        <v/>
      </c>
      <c r="BP198" s="10" t="str">
        <f t="shared" si="228"/>
        <v/>
      </c>
      <c r="BQ198" s="10" t="str">
        <f t="shared" si="229"/>
        <v/>
      </c>
      <c r="BR198" s="10" t="str">
        <f t="shared" si="230"/>
        <v/>
      </c>
      <c r="BS198" s="10" t="str">
        <f t="shared" si="231"/>
        <v/>
      </c>
      <c r="BT198" s="10" t="str">
        <f t="shared" si="232"/>
        <v/>
      </c>
      <c r="BU198" s="10" t="str">
        <f t="shared" si="233"/>
        <v/>
      </c>
      <c r="BV198" s="10" t="str">
        <f t="shared" si="234"/>
        <v/>
      </c>
      <c r="BW198" s="10" t="str">
        <f t="shared" si="235"/>
        <v/>
      </c>
      <c r="BX198" s="10" t="str">
        <f t="shared" ref="BX198:BX220" si="292">IF($F198&gt;15,LARGE($I198:$AA198,16),"")</f>
        <v/>
      </c>
      <c r="BY198" s="10" t="str">
        <f t="shared" ref="BY198:BY220" si="293">IF($F198&gt;13,LARGE($I198:$AA198,14),"-")</f>
        <v>-</v>
      </c>
      <c r="BZ198" s="10" t="str">
        <f t="shared" ref="BZ198:BZ220" si="294">IF($F198&gt;14,LARGE($I198:$AA198,15),"-")</f>
        <v>-</v>
      </c>
      <c r="CA198" s="10" t="str">
        <f t="shared" ref="CA198:CA220" si="295">IF($F198&gt;15,LARGE($I198:$AA198,16),"-")</f>
        <v>-</v>
      </c>
      <c r="CB198" s="31">
        <f t="shared" ref="CB198:CB220" si="296">SUM(AB198-F198)-2</f>
        <v>15</v>
      </c>
      <c r="CD198">
        <f t="shared" si="289"/>
        <v>0</v>
      </c>
      <c r="EO198" s="10">
        <v>189</v>
      </c>
      <c r="EQ198" s="10">
        <f t="shared" si="259"/>
        <v>180</v>
      </c>
      <c r="ER198" s="10" t="str">
        <f t="shared" si="290"/>
        <v>(181)</v>
      </c>
    </row>
    <row r="199" spans="1:148" ht="15.75" x14ac:dyDescent="0.25">
      <c r="A199" s="7" t="str">
        <f t="shared" si="260"/>
        <v>180 (181)</v>
      </c>
      <c r="B199" s="8"/>
      <c r="C199" s="9"/>
      <c r="D199" s="20">
        <f t="shared" si="261"/>
        <v>0</v>
      </c>
      <c r="E199" s="18"/>
      <c r="F199" s="14">
        <f t="shared" si="262"/>
        <v>0</v>
      </c>
      <c r="G199" s="19" t="e">
        <f t="shared" si="263"/>
        <v>#DIV/0!</v>
      </c>
      <c r="H199" s="18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29"/>
      <c r="T199" s="14"/>
      <c r="U199" s="14"/>
      <c r="V199" s="64"/>
      <c r="W199" s="64"/>
      <c r="X199" s="14"/>
      <c r="Y199" s="14"/>
      <c r="Z199" s="14"/>
      <c r="AA199" s="14"/>
      <c r="AB199" s="24">
        <f t="shared" si="264"/>
        <v>17</v>
      </c>
      <c r="AC199" s="68" t="str">
        <f t="shared" si="265"/>
        <v>-</v>
      </c>
      <c r="AD199" s="68" t="str">
        <f t="shared" si="266"/>
        <v>-</v>
      </c>
      <c r="AE199" s="68" t="str">
        <f t="shared" si="267"/>
        <v>-</v>
      </c>
      <c r="AF199" s="32">
        <v>181</v>
      </c>
      <c r="AG199" s="32">
        <f t="shared" si="291"/>
        <v>180</v>
      </c>
      <c r="AH199" s="32" t="str">
        <f t="shared" si="268"/>
        <v>-</v>
      </c>
      <c r="AI199" s="17">
        <v>195</v>
      </c>
      <c r="AL199" s="10">
        <f t="shared" si="269"/>
        <v>0</v>
      </c>
      <c r="AM199" s="10">
        <f t="shared" si="270"/>
        <v>1</v>
      </c>
      <c r="AN199" s="10">
        <f t="shared" si="271"/>
        <v>1</v>
      </c>
      <c r="AO199" s="10">
        <f t="shared" si="272"/>
        <v>1</v>
      </c>
      <c r="AP199" s="10">
        <f t="shared" si="273"/>
        <v>1</v>
      </c>
      <c r="AQ199" s="10">
        <f t="shared" si="274"/>
        <v>1</v>
      </c>
      <c r="AR199" s="10">
        <f t="shared" si="275"/>
        <v>1</v>
      </c>
      <c r="AS199" s="10">
        <f t="shared" si="276"/>
        <v>1</v>
      </c>
      <c r="AT199" s="10">
        <f t="shared" si="277"/>
        <v>1</v>
      </c>
      <c r="AU199" s="10">
        <f t="shared" si="278"/>
        <v>1</v>
      </c>
      <c r="AV199" s="10">
        <f t="shared" si="279"/>
        <v>1</v>
      </c>
      <c r="AW199" s="10">
        <f t="shared" si="280"/>
        <v>1</v>
      </c>
      <c r="AX199" s="10">
        <f t="shared" si="281"/>
        <v>1</v>
      </c>
      <c r="AY199" s="10">
        <f t="shared" si="282"/>
        <v>1</v>
      </c>
      <c r="AZ199" s="10">
        <f t="shared" si="283"/>
        <v>0</v>
      </c>
      <c r="BA199" s="10">
        <f t="shared" si="284"/>
        <v>1</v>
      </c>
      <c r="BB199" s="10">
        <f t="shared" si="285"/>
        <v>1</v>
      </c>
      <c r="BC199" s="10">
        <f t="shared" si="286"/>
        <v>1</v>
      </c>
      <c r="BD199" s="10">
        <f t="shared" si="287"/>
        <v>1</v>
      </c>
      <c r="BF199" s="10">
        <f t="shared" si="288"/>
        <v>2</v>
      </c>
      <c r="BI199" s="10" t="str">
        <f t="shared" si="221"/>
        <v/>
      </c>
      <c r="BJ199" s="10" t="str">
        <f t="shared" si="222"/>
        <v/>
      </c>
      <c r="BK199" s="10" t="str">
        <f t="shared" si="223"/>
        <v/>
      </c>
      <c r="BL199" s="10" t="str">
        <f t="shared" si="224"/>
        <v/>
      </c>
      <c r="BM199" s="10" t="str">
        <f t="shared" si="225"/>
        <v/>
      </c>
      <c r="BN199" s="10" t="str">
        <f t="shared" si="226"/>
        <v/>
      </c>
      <c r="BO199" s="10" t="str">
        <f t="shared" si="227"/>
        <v/>
      </c>
      <c r="BP199" s="10" t="str">
        <f t="shared" si="228"/>
        <v/>
      </c>
      <c r="BQ199" s="10" t="str">
        <f t="shared" si="229"/>
        <v/>
      </c>
      <c r="BR199" s="10" t="str">
        <f t="shared" si="230"/>
        <v/>
      </c>
      <c r="BS199" s="10" t="str">
        <f t="shared" si="231"/>
        <v/>
      </c>
      <c r="BT199" s="10" t="str">
        <f t="shared" si="232"/>
        <v/>
      </c>
      <c r="BU199" s="10" t="str">
        <f t="shared" si="233"/>
        <v/>
      </c>
      <c r="BV199" s="10" t="str">
        <f t="shared" si="234"/>
        <v/>
      </c>
      <c r="BW199" s="10" t="str">
        <f t="shared" si="235"/>
        <v/>
      </c>
      <c r="BX199" s="10" t="str">
        <f t="shared" si="292"/>
        <v/>
      </c>
      <c r="BY199" s="10" t="str">
        <f t="shared" si="293"/>
        <v>-</v>
      </c>
      <c r="BZ199" s="10" t="str">
        <f t="shared" si="294"/>
        <v>-</v>
      </c>
      <c r="CA199" s="10" t="str">
        <f t="shared" si="295"/>
        <v>-</v>
      </c>
      <c r="CB199" s="31">
        <f t="shared" si="296"/>
        <v>15</v>
      </c>
      <c r="CD199">
        <f t="shared" si="289"/>
        <v>0</v>
      </c>
      <c r="EO199" s="10">
        <v>190</v>
      </c>
      <c r="EQ199" s="10">
        <f t="shared" si="259"/>
        <v>180</v>
      </c>
      <c r="ER199" s="10" t="str">
        <f t="shared" si="290"/>
        <v>(181)</v>
      </c>
    </row>
    <row r="200" spans="1:148" ht="15.75" x14ac:dyDescent="0.25">
      <c r="A200" s="7" t="str">
        <f t="shared" si="260"/>
        <v>180 (181)</v>
      </c>
      <c r="B200" s="8"/>
      <c r="C200" s="9"/>
      <c r="D200" s="20">
        <f t="shared" si="261"/>
        <v>0</v>
      </c>
      <c r="E200" s="18"/>
      <c r="F200" s="14">
        <f t="shared" si="262"/>
        <v>0</v>
      </c>
      <c r="G200" s="19" t="e">
        <f t="shared" si="263"/>
        <v>#DIV/0!</v>
      </c>
      <c r="H200" s="18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29"/>
      <c r="T200" s="14"/>
      <c r="U200" s="14"/>
      <c r="V200" s="64"/>
      <c r="W200" s="64"/>
      <c r="X200" s="14"/>
      <c r="Y200" s="14"/>
      <c r="Z200" s="14"/>
      <c r="AA200" s="14"/>
      <c r="AB200" s="24">
        <f t="shared" si="264"/>
        <v>17</v>
      </c>
      <c r="AC200" s="68" t="str">
        <f t="shared" si="265"/>
        <v>-</v>
      </c>
      <c r="AD200" s="68" t="str">
        <f t="shared" si="266"/>
        <v>-</v>
      </c>
      <c r="AE200" s="68" t="str">
        <f t="shared" si="267"/>
        <v>-</v>
      </c>
      <c r="AF200" s="32">
        <v>181</v>
      </c>
      <c r="AG200" s="32">
        <f t="shared" si="291"/>
        <v>180</v>
      </c>
      <c r="AH200" s="32" t="str">
        <f t="shared" si="268"/>
        <v>-</v>
      </c>
      <c r="AI200" s="17">
        <v>196</v>
      </c>
      <c r="AL200" s="10">
        <f t="shared" si="269"/>
        <v>0</v>
      </c>
      <c r="AM200" s="10">
        <f t="shared" si="270"/>
        <v>1</v>
      </c>
      <c r="AN200" s="10">
        <f t="shared" si="271"/>
        <v>1</v>
      </c>
      <c r="AO200" s="10">
        <f t="shared" si="272"/>
        <v>1</v>
      </c>
      <c r="AP200" s="10">
        <f t="shared" si="273"/>
        <v>1</v>
      </c>
      <c r="AQ200" s="10">
        <f t="shared" si="274"/>
        <v>1</v>
      </c>
      <c r="AR200" s="10">
        <f t="shared" si="275"/>
        <v>1</v>
      </c>
      <c r="AS200" s="10">
        <f t="shared" si="276"/>
        <v>1</v>
      </c>
      <c r="AT200" s="10">
        <f t="shared" si="277"/>
        <v>1</v>
      </c>
      <c r="AU200" s="10">
        <f t="shared" si="278"/>
        <v>1</v>
      </c>
      <c r="AV200" s="10">
        <f t="shared" si="279"/>
        <v>1</v>
      </c>
      <c r="AW200" s="10">
        <f t="shared" si="280"/>
        <v>1</v>
      </c>
      <c r="AX200" s="10">
        <f t="shared" si="281"/>
        <v>1</v>
      </c>
      <c r="AY200" s="10">
        <f t="shared" si="282"/>
        <v>1</v>
      </c>
      <c r="AZ200" s="10">
        <f t="shared" si="283"/>
        <v>0</v>
      </c>
      <c r="BA200" s="10">
        <f t="shared" si="284"/>
        <v>1</v>
      </c>
      <c r="BB200" s="10">
        <f t="shared" si="285"/>
        <v>1</v>
      </c>
      <c r="BC200" s="10">
        <f t="shared" si="286"/>
        <v>1</v>
      </c>
      <c r="BD200" s="10">
        <f t="shared" si="287"/>
        <v>1</v>
      </c>
      <c r="BF200" s="10">
        <f t="shared" si="288"/>
        <v>2</v>
      </c>
      <c r="BI200" s="10" t="str">
        <f t="shared" si="221"/>
        <v/>
      </c>
      <c r="BJ200" s="10" t="str">
        <f t="shared" si="222"/>
        <v/>
      </c>
      <c r="BK200" s="10" t="str">
        <f t="shared" si="223"/>
        <v/>
      </c>
      <c r="BL200" s="10" t="str">
        <f t="shared" si="224"/>
        <v/>
      </c>
      <c r="BM200" s="10" t="str">
        <f t="shared" si="225"/>
        <v/>
      </c>
      <c r="BN200" s="10" t="str">
        <f t="shared" si="226"/>
        <v/>
      </c>
      <c r="BO200" s="10" t="str">
        <f t="shared" si="227"/>
        <v/>
      </c>
      <c r="BP200" s="10" t="str">
        <f t="shared" si="228"/>
        <v/>
      </c>
      <c r="BQ200" s="10" t="str">
        <f t="shared" si="229"/>
        <v/>
      </c>
      <c r="BR200" s="10" t="str">
        <f t="shared" si="230"/>
        <v/>
      </c>
      <c r="BS200" s="10" t="str">
        <f t="shared" si="231"/>
        <v/>
      </c>
      <c r="BT200" s="10" t="str">
        <f t="shared" si="232"/>
        <v/>
      </c>
      <c r="BU200" s="10" t="str">
        <f t="shared" si="233"/>
        <v/>
      </c>
      <c r="BV200" s="10" t="str">
        <f t="shared" si="234"/>
        <v/>
      </c>
      <c r="BW200" s="10" t="str">
        <f t="shared" si="235"/>
        <v/>
      </c>
      <c r="BX200" s="10" t="str">
        <f t="shared" si="292"/>
        <v/>
      </c>
      <c r="BY200" s="10" t="str">
        <f t="shared" si="293"/>
        <v>-</v>
      </c>
      <c r="BZ200" s="10" t="str">
        <f t="shared" si="294"/>
        <v>-</v>
      </c>
      <c r="CA200" s="10" t="str">
        <f t="shared" si="295"/>
        <v>-</v>
      </c>
      <c r="CB200" s="31">
        <f t="shared" si="296"/>
        <v>15</v>
      </c>
      <c r="CD200">
        <f t="shared" si="289"/>
        <v>0</v>
      </c>
      <c r="EO200" s="10">
        <v>191</v>
      </c>
      <c r="EQ200" s="10">
        <f t="shared" si="259"/>
        <v>180</v>
      </c>
      <c r="ER200" s="10" t="str">
        <f t="shared" si="290"/>
        <v>(181)</v>
      </c>
    </row>
    <row r="201" spans="1:148" ht="15.75" x14ac:dyDescent="0.25">
      <c r="A201" s="7" t="str">
        <f t="shared" si="260"/>
        <v>180 (181)</v>
      </c>
      <c r="B201" s="8"/>
      <c r="C201" s="39"/>
      <c r="D201" s="20">
        <f t="shared" si="261"/>
        <v>0</v>
      </c>
      <c r="E201" s="18"/>
      <c r="F201" s="14">
        <f t="shared" si="262"/>
        <v>0</v>
      </c>
      <c r="G201" s="19" t="e">
        <f t="shared" si="263"/>
        <v>#DIV/0!</v>
      </c>
      <c r="H201" s="18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105">
        <f t="shared" si="264"/>
        <v>17</v>
      </c>
      <c r="AC201" s="68" t="str">
        <f t="shared" si="265"/>
        <v>-</v>
      </c>
      <c r="AD201" s="68" t="str">
        <f t="shared" si="266"/>
        <v>-</v>
      </c>
      <c r="AE201" s="68" t="str">
        <f t="shared" si="267"/>
        <v>-</v>
      </c>
      <c r="AF201" s="32">
        <v>181</v>
      </c>
      <c r="AG201" s="32">
        <f t="shared" si="291"/>
        <v>180</v>
      </c>
      <c r="AH201" s="32" t="str">
        <f t="shared" si="268"/>
        <v>-</v>
      </c>
      <c r="AI201" s="17">
        <v>197</v>
      </c>
      <c r="AL201" s="10">
        <f t="shared" si="269"/>
        <v>0</v>
      </c>
      <c r="AM201" s="10">
        <f t="shared" si="270"/>
        <v>1</v>
      </c>
      <c r="AN201" s="10">
        <f t="shared" si="271"/>
        <v>1</v>
      </c>
      <c r="AO201" s="10">
        <f t="shared" si="272"/>
        <v>1</v>
      </c>
      <c r="AP201" s="10">
        <f t="shared" si="273"/>
        <v>1</v>
      </c>
      <c r="AQ201" s="10">
        <f t="shared" si="274"/>
        <v>1</v>
      </c>
      <c r="AR201" s="10">
        <f t="shared" si="275"/>
        <v>1</v>
      </c>
      <c r="AS201" s="10">
        <f t="shared" si="276"/>
        <v>1</v>
      </c>
      <c r="AT201" s="10">
        <f t="shared" si="277"/>
        <v>1</v>
      </c>
      <c r="AU201" s="10">
        <f t="shared" si="278"/>
        <v>1</v>
      </c>
      <c r="AV201" s="10">
        <f t="shared" si="279"/>
        <v>1</v>
      </c>
      <c r="AW201" s="10">
        <f t="shared" si="280"/>
        <v>1</v>
      </c>
      <c r="AX201" s="10">
        <f t="shared" si="281"/>
        <v>1</v>
      </c>
      <c r="AY201" s="10">
        <f t="shared" si="282"/>
        <v>1</v>
      </c>
      <c r="AZ201" s="10">
        <f t="shared" si="283"/>
        <v>0</v>
      </c>
      <c r="BA201" s="10">
        <f t="shared" si="284"/>
        <v>1</v>
      </c>
      <c r="BB201" s="10">
        <f t="shared" si="285"/>
        <v>1</v>
      </c>
      <c r="BC201" s="10">
        <f t="shared" si="286"/>
        <v>1</v>
      </c>
      <c r="BD201" s="10">
        <f t="shared" si="287"/>
        <v>1</v>
      </c>
      <c r="BF201" s="10">
        <f t="shared" si="288"/>
        <v>2</v>
      </c>
      <c r="BI201" s="10" t="str">
        <f t="shared" si="221"/>
        <v/>
      </c>
      <c r="BJ201" s="10" t="str">
        <f t="shared" si="222"/>
        <v/>
      </c>
      <c r="BK201" s="10" t="str">
        <f t="shared" si="223"/>
        <v/>
      </c>
      <c r="BL201" s="10" t="str">
        <f t="shared" si="224"/>
        <v/>
      </c>
      <c r="BM201" s="10" t="str">
        <f t="shared" si="225"/>
        <v/>
      </c>
      <c r="BN201" s="10" t="str">
        <f t="shared" si="226"/>
        <v/>
      </c>
      <c r="BO201" s="10" t="str">
        <f t="shared" si="227"/>
        <v/>
      </c>
      <c r="BP201" s="10" t="str">
        <f t="shared" si="228"/>
        <v/>
      </c>
      <c r="BQ201" s="10" t="str">
        <f t="shared" si="229"/>
        <v/>
      </c>
      <c r="BR201" s="10" t="str">
        <f t="shared" si="230"/>
        <v/>
      </c>
      <c r="BS201" s="10" t="str">
        <f t="shared" si="231"/>
        <v/>
      </c>
      <c r="BT201" s="10" t="str">
        <f t="shared" si="232"/>
        <v/>
      </c>
      <c r="BU201" s="10" t="str">
        <f t="shared" si="233"/>
        <v/>
      </c>
      <c r="BV201" s="10" t="str">
        <f t="shared" si="234"/>
        <v/>
      </c>
      <c r="BW201" s="10" t="str">
        <f t="shared" si="235"/>
        <v/>
      </c>
      <c r="BX201" s="10" t="str">
        <f t="shared" si="292"/>
        <v/>
      </c>
      <c r="BY201" s="10" t="str">
        <f t="shared" si="293"/>
        <v>-</v>
      </c>
      <c r="BZ201" s="10" t="str">
        <f t="shared" si="294"/>
        <v>-</v>
      </c>
      <c r="CA201" s="10" t="str">
        <f t="shared" si="295"/>
        <v>-</v>
      </c>
      <c r="CB201" s="31">
        <f t="shared" si="296"/>
        <v>15</v>
      </c>
      <c r="CD201">
        <f t="shared" si="289"/>
        <v>0</v>
      </c>
      <c r="EO201" s="10">
        <v>192</v>
      </c>
      <c r="EQ201" s="10">
        <f t="shared" si="259"/>
        <v>180</v>
      </c>
      <c r="ER201" s="10" t="str">
        <f t="shared" si="290"/>
        <v>(181)</v>
      </c>
    </row>
    <row r="202" spans="1:148" ht="15.75" x14ac:dyDescent="0.25">
      <c r="A202" s="7" t="str">
        <f t="shared" si="260"/>
        <v>180 (181)</v>
      </c>
      <c r="B202" s="8"/>
      <c r="C202" s="62"/>
      <c r="D202" s="20">
        <f t="shared" si="261"/>
        <v>0</v>
      </c>
      <c r="E202" s="18"/>
      <c r="F202" s="14">
        <f t="shared" si="262"/>
        <v>0</v>
      </c>
      <c r="G202" s="19" t="e">
        <f t="shared" si="263"/>
        <v>#DIV/0!</v>
      </c>
      <c r="H202" s="18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29"/>
      <c r="T202" s="14"/>
      <c r="U202" s="14"/>
      <c r="V202" s="14"/>
      <c r="W202" s="64"/>
      <c r="X202" s="14"/>
      <c r="Y202" s="14"/>
      <c r="Z202" s="14"/>
      <c r="AA202" s="14"/>
      <c r="AB202" s="24">
        <f t="shared" si="264"/>
        <v>17</v>
      </c>
      <c r="AC202" s="68" t="str">
        <f t="shared" si="265"/>
        <v>-</v>
      </c>
      <c r="AD202" s="68" t="str">
        <f t="shared" si="266"/>
        <v>-</v>
      </c>
      <c r="AE202" s="68" t="str">
        <f t="shared" si="267"/>
        <v>-</v>
      </c>
      <c r="AF202" s="32">
        <v>181</v>
      </c>
      <c r="AG202" s="32">
        <f t="shared" si="291"/>
        <v>180</v>
      </c>
      <c r="AH202" s="32" t="str">
        <f t="shared" si="268"/>
        <v>-</v>
      </c>
      <c r="AI202" s="17">
        <v>198</v>
      </c>
      <c r="AL202" s="10">
        <f t="shared" si="269"/>
        <v>0</v>
      </c>
      <c r="AM202" s="10">
        <f t="shared" si="270"/>
        <v>1</v>
      </c>
      <c r="AN202" s="10">
        <f t="shared" si="271"/>
        <v>1</v>
      </c>
      <c r="AO202" s="10">
        <f t="shared" si="272"/>
        <v>1</v>
      </c>
      <c r="AP202" s="10">
        <f t="shared" si="273"/>
        <v>1</v>
      </c>
      <c r="AQ202" s="10">
        <f t="shared" si="274"/>
        <v>1</v>
      </c>
      <c r="AR202" s="10">
        <f t="shared" si="275"/>
        <v>1</v>
      </c>
      <c r="AS202" s="10">
        <f t="shared" si="276"/>
        <v>1</v>
      </c>
      <c r="AT202" s="10">
        <f t="shared" si="277"/>
        <v>1</v>
      </c>
      <c r="AU202" s="10">
        <f t="shared" si="278"/>
        <v>1</v>
      </c>
      <c r="AV202" s="10">
        <f t="shared" si="279"/>
        <v>1</v>
      </c>
      <c r="AW202" s="10">
        <f t="shared" si="280"/>
        <v>1</v>
      </c>
      <c r="AX202" s="10">
        <f t="shared" si="281"/>
        <v>1</v>
      </c>
      <c r="AY202" s="10">
        <f t="shared" si="282"/>
        <v>1</v>
      </c>
      <c r="AZ202" s="10">
        <f t="shared" si="283"/>
        <v>0</v>
      </c>
      <c r="BA202" s="10">
        <f t="shared" si="284"/>
        <v>1</v>
      </c>
      <c r="BB202" s="10">
        <f t="shared" si="285"/>
        <v>1</v>
      </c>
      <c r="BC202" s="10">
        <f t="shared" si="286"/>
        <v>1</v>
      </c>
      <c r="BD202" s="10">
        <f t="shared" si="287"/>
        <v>1</v>
      </c>
      <c r="BF202" s="10">
        <f t="shared" si="288"/>
        <v>2</v>
      </c>
      <c r="BI202" s="10" t="str">
        <f t="shared" si="221"/>
        <v/>
      </c>
      <c r="BJ202" s="10" t="str">
        <f t="shared" si="222"/>
        <v/>
      </c>
      <c r="BK202" s="10" t="str">
        <f t="shared" si="223"/>
        <v/>
      </c>
      <c r="BL202" s="10" t="str">
        <f t="shared" si="224"/>
        <v/>
      </c>
      <c r="BM202" s="10" t="str">
        <f t="shared" si="225"/>
        <v/>
      </c>
      <c r="BN202" s="10" t="str">
        <f t="shared" si="226"/>
        <v/>
      </c>
      <c r="BO202" s="10" t="str">
        <f t="shared" si="227"/>
        <v/>
      </c>
      <c r="BP202" s="10" t="str">
        <f t="shared" si="228"/>
        <v/>
      </c>
      <c r="BQ202" s="10" t="str">
        <f t="shared" si="229"/>
        <v/>
      </c>
      <c r="BR202" s="10" t="str">
        <f t="shared" si="230"/>
        <v/>
      </c>
      <c r="BS202" s="10" t="str">
        <f t="shared" si="231"/>
        <v/>
      </c>
      <c r="BT202" s="10" t="str">
        <f t="shared" si="232"/>
        <v/>
      </c>
      <c r="BU202" s="10" t="str">
        <f t="shared" si="233"/>
        <v/>
      </c>
      <c r="BV202" s="10" t="str">
        <f t="shared" si="234"/>
        <v/>
      </c>
      <c r="BW202" s="10" t="str">
        <f t="shared" si="235"/>
        <v/>
      </c>
      <c r="BX202" s="10" t="str">
        <f t="shared" si="292"/>
        <v/>
      </c>
      <c r="BY202" s="10" t="str">
        <f t="shared" si="293"/>
        <v>-</v>
      </c>
      <c r="BZ202" s="10" t="str">
        <f t="shared" si="294"/>
        <v>-</v>
      </c>
      <c r="CA202" s="10" t="str">
        <f t="shared" si="295"/>
        <v>-</v>
      </c>
      <c r="CB202" s="31">
        <f t="shared" si="296"/>
        <v>15</v>
      </c>
      <c r="CD202">
        <f t="shared" si="289"/>
        <v>0</v>
      </c>
      <c r="EO202" s="10">
        <v>193</v>
      </c>
      <c r="EQ202" s="10">
        <f t="shared" si="259"/>
        <v>180</v>
      </c>
      <c r="ER202" s="10" t="str">
        <f t="shared" si="290"/>
        <v>(181)</v>
      </c>
    </row>
    <row r="203" spans="1:148" ht="15.75" x14ac:dyDescent="0.25">
      <c r="A203" s="7" t="str">
        <f t="shared" si="260"/>
        <v>180 (181)</v>
      </c>
      <c r="B203" s="8"/>
      <c r="C203" s="9"/>
      <c r="D203" s="20">
        <f t="shared" si="261"/>
        <v>0</v>
      </c>
      <c r="E203" s="18"/>
      <c r="F203" s="14">
        <f t="shared" si="262"/>
        <v>0</v>
      </c>
      <c r="G203" s="19" t="e">
        <f t="shared" si="263"/>
        <v>#DIV/0!</v>
      </c>
      <c r="H203" s="18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  <c r="AA203" s="61"/>
      <c r="AB203" s="105">
        <f t="shared" si="264"/>
        <v>17</v>
      </c>
      <c r="AC203" s="68" t="str">
        <f t="shared" si="265"/>
        <v>-</v>
      </c>
      <c r="AD203" s="68" t="str">
        <f t="shared" si="266"/>
        <v>-</v>
      </c>
      <c r="AE203" s="68" t="str">
        <f t="shared" si="267"/>
        <v>-</v>
      </c>
      <c r="AF203" s="32">
        <v>181</v>
      </c>
      <c r="AG203" s="32">
        <f t="shared" si="291"/>
        <v>180</v>
      </c>
      <c r="AH203" s="32" t="str">
        <f t="shared" si="268"/>
        <v>-</v>
      </c>
      <c r="AI203" s="17">
        <v>199</v>
      </c>
      <c r="AL203" s="10">
        <f t="shared" si="269"/>
        <v>0</v>
      </c>
      <c r="AM203" s="10">
        <f t="shared" si="270"/>
        <v>1</v>
      </c>
      <c r="AN203" s="10">
        <f t="shared" si="271"/>
        <v>1</v>
      </c>
      <c r="AO203" s="10">
        <f t="shared" si="272"/>
        <v>1</v>
      </c>
      <c r="AP203" s="10">
        <f t="shared" si="273"/>
        <v>1</v>
      </c>
      <c r="AQ203" s="10">
        <f t="shared" si="274"/>
        <v>1</v>
      </c>
      <c r="AR203" s="10">
        <f t="shared" si="275"/>
        <v>1</v>
      </c>
      <c r="AS203" s="10">
        <f t="shared" si="276"/>
        <v>1</v>
      </c>
      <c r="AT203" s="10">
        <f t="shared" si="277"/>
        <v>1</v>
      </c>
      <c r="AU203" s="10">
        <f t="shared" si="278"/>
        <v>1</v>
      </c>
      <c r="AV203" s="10">
        <f t="shared" si="279"/>
        <v>1</v>
      </c>
      <c r="AW203" s="10">
        <f t="shared" si="280"/>
        <v>1</v>
      </c>
      <c r="AX203" s="10">
        <f t="shared" si="281"/>
        <v>1</v>
      </c>
      <c r="AY203" s="10">
        <f t="shared" si="282"/>
        <v>1</v>
      </c>
      <c r="AZ203" s="10">
        <f t="shared" si="283"/>
        <v>0</v>
      </c>
      <c r="BA203" s="10">
        <f t="shared" si="284"/>
        <v>1</v>
      </c>
      <c r="BB203" s="10">
        <f t="shared" si="285"/>
        <v>1</v>
      </c>
      <c r="BC203" s="10">
        <f t="shared" si="286"/>
        <v>1</v>
      </c>
      <c r="BD203" s="10">
        <f t="shared" si="287"/>
        <v>1</v>
      </c>
      <c r="BF203" s="10">
        <f t="shared" si="288"/>
        <v>2</v>
      </c>
      <c r="BI203" s="10" t="str">
        <f t="shared" si="221"/>
        <v/>
      </c>
      <c r="BJ203" s="10" t="str">
        <f t="shared" si="222"/>
        <v/>
      </c>
      <c r="BK203" s="10" t="str">
        <f t="shared" si="223"/>
        <v/>
      </c>
      <c r="BL203" s="10" t="str">
        <f t="shared" si="224"/>
        <v/>
      </c>
      <c r="BM203" s="10" t="str">
        <f t="shared" si="225"/>
        <v/>
      </c>
      <c r="BN203" s="10" t="str">
        <f t="shared" si="226"/>
        <v/>
      </c>
      <c r="BO203" s="10" t="str">
        <f t="shared" si="227"/>
        <v/>
      </c>
      <c r="BP203" s="10" t="str">
        <f t="shared" si="228"/>
        <v/>
      </c>
      <c r="BQ203" s="10" t="str">
        <f t="shared" si="229"/>
        <v/>
      </c>
      <c r="BR203" s="10" t="str">
        <f t="shared" si="230"/>
        <v/>
      </c>
      <c r="BS203" s="10" t="str">
        <f t="shared" si="231"/>
        <v/>
      </c>
      <c r="BT203" s="10" t="str">
        <f t="shared" si="232"/>
        <v/>
      </c>
      <c r="BU203" s="10" t="str">
        <f t="shared" si="233"/>
        <v/>
      </c>
      <c r="BV203" s="10" t="str">
        <f t="shared" si="234"/>
        <v/>
      </c>
      <c r="BW203" s="10" t="str">
        <f t="shared" si="235"/>
        <v/>
      </c>
      <c r="BX203" s="10" t="str">
        <f t="shared" si="292"/>
        <v/>
      </c>
      <c r="BY203" s="10" t="str">
        <f t="shared" si="293"/>
        <v>-</v>
      </c>
      <c r="BZ203" s="10" t="str">
        <f t="shared" si="294"/>
        <v>-</v>
      </c>
      <c r="CA203" s="10" t="str">
        <f t="shared" si="295"/>
        <v>-</v>
      </c>
      <c r="CB203" s="31">
        <f t="shared" si="296"/>
        <v>15</v>
      </c>
      <c r="CD203">
        <f t="shared" si="289"/>
        <v>0</v>
      </c>
      <c r="EO203" s="10">
        <v>169</v>
      </c>
      <c r="EQ203" s="10">
        <f t="shared" si="259"/>
        <v>180</v>
      </c>
      <c r="ER203" s="10" t="str">
        <f t="shared" si="290"/>
        <v>(181)</v>
      </c>
    </row>
    <row r="204" spans="1:148" ht="15.75" x14ac:dyDescent="0.25">
      <c r="A204" s="7" t="str">
        <f t="shared" si="260"/>
        <v>180 (181)</v>
      </c>
      <c r="B204" s="8"/>
      <c r="C204" s="9"/>
      <c r="D204" s="20">
        <f t="shared" si="261"/>
        <v>0</v>
      </c>
      <c r="E204" s="18"/>
      <c r="F204" s="14">
        <f t="shared" si="262"/>
        <v>0</v>
      </c>
      <c r="G204" s="19" t="e">
        <f t="shared" si="263"/>
        <v>#DIV/0!</v>
      </c>
      <c r="H204" s="18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29"/>
      <c r="T204" s="14"/>
      <c r="U204" s="14"/>
      <c r="V204" s="14"/>
      <c r="W204" s="64"/>
      <c r="X204" s="14"/>
      <c r="Y204" s="14"/>
      <c r="Z204" s="14"/>
      <c r="AA204" s="14"/>
      <c r="AB204" s="24">
        <f t="shared" si="264"/>
        <v>17</v>
      </c>
      <c r="AC204" s="68" t="str">
        <f t="shared" si="265"/>
        <v>-</v>
      </c>
      <c r="AD204" s="68" t="str">
        <f t="shared" si="266"/>
        <v>-</v>
      </c>
      <c r="AE204" s="68" t="str">
        <f t="shared" si="267"/>
        <v>-</v>
      </c>
      <c r="AF204" s="32">
        <v>181</v>
      </c>
      <c r="AG204" s="32">
        <f t="shared" ref="AG204:AG213" si="297">IF(D204&lt;D203,AI204,AG203)</f>
        <v>180</v>
      </c>
      <c r="AH204" s="32" t="str">
        <f t="shared" si="268"/>
        <v>-</v>
      </c>
      <c r="AI204" s="17">
        <v>200</v>
      </c>
      <c r="AL204" s="10">
        <f t="shared" ref="AL204:AL213" si="298">COUNT($I$3,I204,H204)</f>
        <v>0</v>
      </c>
      <c r="AM204" s="10">
        <f t="shared" ref="AM204:AM213" si="299">COUNT($J$3,J204,I204)</f>
        <v>1</v>
      </c>
      <c r="AN204" s="10">
        <f t="shared" ref="AN204:AN213" si="300">COUNT($K$3,K204,J204)</f>
        <v>1</v>
      </c>
      <c r="AO204" s="10">
        <f t="shared" ref="AO204:AO213" si="301">COUNT($L$3,L204,K204)</f>
        <v>1</v>
      </c>
      <c r="AP204" s="10">
        <f t="shared" ref="AP204:AP213" si="302">COUNT($M$3,M204,L204)</f>
        <v>1</v>
      </c>
      <c r="AQ204" s="10">
        <f t="shared" ref="AQ204:AQ213" si="303">COUNT($N$3,N204,M204)</f>
        <v>1</v>
      </c>
      <c r="AR204" s="10">
        <f t="shared" ref="AR204:AR213" si="304">COUNT($O$3,O204,N204)</f>
        <v>1</v>
      </c>
      <c r="AS204" s="10">
        <f t="shared" ref="AS204:AS213" si="305">COUNT($P$3,P204,O204)</f>
        <v>1</v>
      </c>
      <c r="AT204" s="10">
        <f t="shared" ref="AT204:AT213" si="306">COUNT($Q$3,Q204,P204)</f>
        <v>1</v>
      </c>
      <c r="AU204" s="10">
        <f t="shared" ref="AU204:AU213" si="307">COUNT($R$3,R204,Q204)</f>
        <v>1</v>
      </c>
      <c r="AV204" s="10">
        <f t="shared" ref="AV204:AV213" si="308">COUNT($S$3,S204,R204)</f>
        <v>1</v>
      </c>
      <c r="AW204" s="10">
        <f t="shared" ref="AW204:AW213" si="309">COUNT($T$3,T204,S204)</f>
        <v>1</v>
      </c>
      <c r="AX204" s="10">
        <f t="shared" ref="AX204:AX213" si="310">COUNT($U$3,U204,T204)</f>
        <v>1</v>
      </c>
      <c r="AY204" s="10">
        <f t="shared" ref="AY204:AY213" si="311">COUNT($V$3,V204,U204)</f>
        <v>1</v>
      </c>
      <c r="AZ204" s="10">
        <f t="shared" ref="AZ204:AZ213" si="312">COUNT($W$3,W204,V204)</f>
        <v>0</v>
      </c>
      <c r="BA204" s="10">
        <f t="shared" ref="BA204:BA213" si="313">COUNT($X$3,X204,W204)</f>
        <v>1</v>
      </c>
      <c r="BB204" s="10">
        <f t="shared" ref="BB204:BB213" si="314">COUNT($Y$3,Y204,X204)</f>
        <v>1</v>
      </c>
      <c r="BC204" s="10">
        <f t="shared" ref="BC204:BC213" si="315">COUNT($Z$3,Z204,Y204)</f>
        <v>1</v>
      </c>
      <c r="BD204" s="10">
        <f t="shared" ref="BD204:BD213" si="316">COUNT($AA$3,AA204,Z204)</f>
        <v>1</v>
      </c>
      <c r="BF204" s="10">
        <f t="shared" ref="BF204:BF213" si="317">IF(H204="x",1,2)</f>
        <v>2</v>
      </c>
      <c r="BI204" s="10" t="str">
        <f t="shared" ref="BI204:BI213" si="318">IF($F204&gt;0,LARGE($I204:$AA204,1),"")</f>
        <v/>
      </c>
      <c r="BJ204" s="10" t="str">
        <f t="shared" si="222"/>
        <v/>
      </c>
      <c r="BK204" s="10" t="str">
        <f t="shared" si="223"/>
        <v/>
      </c>
      <c r="BL204" s="10" t="str">
        <f t="shared" si="224"/>
        <v/>
      </c>
      <c r="BM204" s="10" t="str">
        <f t="shared" si="225"/>
        <v/>
      </c>
      <c r="BN204" s="10" t="str">
        <f t="shared" si="226"/>
        <v/>
      </c>
      <c r="BO204" s="10" t="str">
        <f t="shared" si="227"/>
        <v/>
      </c>
      <c r="BP204" s="10" t="str">
        <f t="shared" si="228"/>
        <v/>
      </c>
      <c r="BQ204" s="10" t="str">
        <f t="shared" si="229"/>
        <v/>
      </c>
      <c r="BR204" s="10" t="str">
        <f t="shared" si="230"/>
        <v/>
      </c>
      <c r="BS204" s="10" t="str">
        <f t="shared" si="231"/>
        <v/>
      </c>
      <c r="BT204" s="10" t="str">
        <f t="shared" si="232"/>
        <v/>
      </c>
      <c r="BU204" s="10" t="str">
        <f t="shared" si="233"/>
        <v/>
      </c>
      <c r="BV204" s="10" t="str">
        <f t="shared" si="234"/>
        <v/>
      </c>
      <c r="BW204" s="10" t="str">
        <f t="shared" si="235"/>
        <v/>
      </c>
      <c r="BX204" s="10" t="str">
        <f t="shared" si="292"/>
        <v/>
      </c>
      <c r="BY204" s="10" t="str">
        <f t="shared" si="293"/>
        <v>-</v>
      </c>
      <c r="BZ204" s="10" t="str">
        <f t="shared" si="294"/>
        <v>-</v>
      </c>
      <c r="CA204" s="10" t="str">
        <f t="shared" si="295"/>
        <v>-</v>
      </c>
      <c r="CB204" s="31">
        <f t="shared" si="296"/>
        <v>15</v>
      </c>
      <c r="CD204">
        <f t="shared" si="289"/>
        <v>0</v>
      </c>
      <c r="EO204" s="10">
        <v>194</v>
      </c>
      <c r="EQ204" s="10">
        <f t="shared" si="259"/>
        <v>180</v>
      </c>
      <c r="ER204" s="10" t="str">
        <f t="shared" si="290"/>
        <v>(181)</v>
      </c>
    </row>
    <row r="205" spans="1:148" ht="15.75" x14ac:dyDescent="0.25">
      <c r="A205" s="7" t="str">
        <f t="shared" si="260"/>
        <v>180 (181)</v>
      </c>
      <c r="B205" s="8"/>
      <c r="C205" s="9"/>
      <c r="D205" s="20">
        <f t="shared" si="261"/>
        <v>0</v>
      </c>
      <c r="E205" s="18"/>
      <c r="F205" s="14">
        <f t="shared" si="262"/>
        <v>0</v>
      </c>
      <c r="G205" s="19" t="e">
        <f t="shared" si="263"/>
        <v>#DIV/0!</v>
      </c>
      <c r="H205" s="18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29"/>
      <c r="T205" s="14"/>
      <c r="U205" s="14"/>
      <c r="V205" s="64"/>
      <c r="W205" s="64"/>
      <c r="X205" s="14"/>
      <c r="Y205" s="14"/>
      <c r="Z205" s="14"/>
      <c r="AA205" s="14"/>
      <c r="AB205" s="24">
        <f t="shared" si="264"/>
        <v>17</v>
      </c>
      <c r="AC205" s="68" t="str">
        <f t="shared" si="265"/>
        <v>-</v>
      </c>
      <c r="AD205" s="68" t="str">
        <f t="shared" si="266"/>
        <v>-</v>
      </c>
      <c r="AE205" s="68" t="str">
        <f t="shared" si="267"/>
        <v>-</v>
      </c>
      <c r="AF205" s="32">
        <v>181</v>
      </c>
      <c r="AG205" s="32">
        <f t="shared" si="297"/>
        <v>180</v>
      </c>
      <c r="AH205" s="32" t="str">
        <f t="shared" si="268"/>
        <v>-</v>
      </c>
      <c r="AI205" s="17">
        <v>201</v>
      </c>
      <c r="AL205" s="10">
        <f t="shared" si="298"/>
        <v>0</v>
      </c>
      <c r="AM205" s="10">
        <f t="shared" si="299"/>
        <v>1</v>
      </c>
      <c r="AN205" s="10">
        <f t="shared" si="300"/>
        <v>1</v>
      </c>
      <c r="AO205" s="10">
        <f t="shared" si="301"/>
        <v>1</v>
      </c>
      <c r="AP205" s="10">
        <f t="shared" si="302"/>
        <v>1</v>
      </c>
      <c r="AQ205" s="10">
        <f t="shared" si="303"/>
        <v>1</v>
      </c>
      <c r="AR205" s="10">
        <f t="shared" si="304"/>
        <v>1</v>
      </c>
      <c r="AS205" s="10">
        <f t="shared" si="305"/>
        <v>1</v>
      </c>
      <c r="AT205" s="10">
        <f t="shared" si="306"/>
        <v>1</v>
      </c>
      <c r="AU205" s="10">
        <f t="shared" si="307"/>
        <v>1</v>
      </c>
      <c r="AV205" s="10">
        <f t="shared" si="308"/>
        <v>1</v>
      </c>
      <c r="AW205" s="10">
        <f t="shared" si="309"/>
        <v>1</v>
      </c>
      <c r="AX205" s="10">
        <f t="shared" si="310"/>
        <v>1</v>
      </c>
      <c r="AY205" s="10">
        <f t="shared" si="311"/>
        <v>1</v>
      </c>
      <c r="AZ205" s="10">
        <f t="shared" si="312"/>
        <v>0</v>
      </c>
      <c r="BA205" s="10">
        <f t="shared" si="313"/>
        <v>1</v>
      </c>
      <c r="BB205" s="10">
        <f t="shared" si="314"/>
        <v>1</v>
      </c>
      <c r="BC205" s="10">
        <f t="shared" si="315"/>
        <v>1</v>
      </c>
      <c r="BD205" s="10">
        <f t="shared" si="316"/>
        <v>1</v>
      </c>
      <c r="BF205" s="10">
        <f t="shared" si="317"/>
        <v>2</v>
      </c>
      <c r="BI205" s="10" t="str">
        <f t="shared" si="318"/>
        <v/>
      </c>
      <c r="BJ205" s="10" t="str">
        <f t="shared" si="222"/>
        <v/>
      </c>
      <c r="BK205" s="10" t="str">
        <f t="shared" si="223"/>
        <v/>
      </c>
      <c r="BL205" s="10" t="str">
        <f t="shared" si="224"/>
        <v/>
      </c>
      <c r="BM205" s="10" t="str">
        <f t="shared" si="225"/>
        <v/>
      </c>
      <c r="BN205" s="10" t="str">
        <f t="shared" si="226"/>
        <v/>
      </c>
      <c r="BO205" s="10" t="str">
        <f t="shared" si="227"/>
        <v/>
      </c>
      <c r="BP205" s="10" t="str">
        <f t="shared" si="228"/>
        <v/>
      </c>
      <c r="BQ205" s="10" t="str">
        <f t="shared" si="229"/>
        <v/>
      </c>
      <c r="BR205" s="10" t="str">
        <f t="shared" si="230"/>
        <v/>
      </c>
      <c r="BS205" s="10" t="str">
        <f t="shared" si="231"/>
        <v/>
      </c>
      <c r="BT205" s="10" t="str">
        <f t="shared" si="232"/>
        <v/>
      </c>
      <c r="BU205" s="10" t="str">
        <f t="shared" si="233"/>
        <v/>
      </c>
      <c r="BV205" s="10" t="str">
        <f t="shared" si="234"/>
        <v/>
      </c>
      <c r="BW205" s="10" t="str">
        <f t="shared" si="235"/>
        <v/>
      </c>
      <c r="BX205" s="10" t="str">
        <f t="shared" si="292"/>
        <v/>
      </c>
      <c r="BY205" s="10" t="str">
        <f t="shared" si="293"/>
        <v>-</v>
      </c>
      <c r="BZ205" s="10" t="str">
        <f t="shared" si="294"/>
        <v>-</v>
      </c>
      <c r="CA205" s="10" t="str">
        <f t="shared" si="295"/>
        <v>-</v>
      </c>
      <c r="CB205" s="31">
        <f t="shared" si="296"/>
        <v>15</v>
      </c>
      <c r="CD205">
        <f t="shared" si="289"/>
        <v>0</v>
      </c>
      <c r="EO205" s="10">
        <v>196</v>
      </c>
      <c r="EQ205" s="10">
        <f t="shared" si="259"/>
        <v>180</v>
      </c>
      <c r="ER205" s="10" t="str">
        <f t="shared" si="290"/>
        <v>(181)</v>
      </c>
    </row>
    <row r="206" spans="1:148" ht="15.75" x14ac:dyDescent="0.25">
      <c r="A206" s="7" t="str">
        <f t="shared" si="260"/>
        <v>180 (181)</v>
      </c>
      <c r="B206" s="39"/>
      <c r="C206" s="9"/>
      <c r="D206" s="20">
        <f t="shared" si="261"/>
        <v>0</v>
      </c>
      <c r="E206" s="18"/>
      <c r="F206" s="14">
        <f t="shared" si="262"/>
        <v>0</v>
      </c>
      <c r="G206" s="19" t="e">
        <f t="shared" si="263"/>
        <v>#DIV/0!</v>
      </c>
      <c r="H206" s="18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29"/>
      <c r="T206" s="14"/>
      <c r="U206" s="14"/>
      <c r="V206" s="14"/>
      <c r="W206" s="64"/>
      <c r="X206" s="14"/>
      <c r="Y206" s="14"/>
      <c r="Z206" s="14"/>
      <c r="AA206" s="14"/>
      <c r="AB206" s="24">
        <f t="shared" si="264"/>
        <v>17</v>
      </c>
      <c r="AC206" s="68" t="str">
        <f t="shared" si="265"/>
        <v>-</v>
      </c>
      <c r="AD206" s="68" t="str">
        <f t="shared" si="266"/>
        <v>-</v>
      </c>
      <c r="AE206" s="68" t="str">
        <f t="shared" si="267"/>
        <v>-</v>
      </c>
      <c r="AF206" s="32">
        <v>181</v>
      </c>
      <c r="AG206" s="32">
        <f t="shared" si="297"/>
        <v>180</v>
      </c>
      <c r="AH206" s="32" t="str">
        <f t="shared" si="268"/>
        <v>-</v>
      </c>
      <c r="AI206" s="17">
        <v>202</v>
      </c>
      <c r="AL206" s="10">
        <f t="shared" si="298"/>
        <v>0</v>
      </c>
      <c r="AM206" s="10">
        <f t="shared" si="299"/>
        <v>1</v>
      </c>
      <c r="AN206" s="10">
        <f t="shared" si="300"/>
        <v>1</v>
      </c>
      <c r="AO206" s="10">
        <f t="shared" si="301"/>
        <v>1</v>
      </c>
      <c r="AP206" s="10">
        <f t="shared" si="302"/>
        <v>1</v>
      </c>
      <c r="AQ206" s="10">
        <f t="shared" si="303"/>
        <v>1</v>
      </c>
      <c r="AR206" s="10">
        <f t="shared" si="304"/>
        <v>1</v>
      </c>
      <c r="AS206" s="10">
        <f t="shared" si="305"/>
        <v>1</v>
      </c>
      <c r="AT206" s="10">
        <f t="shared" si="306"/>
        <v>1</v>
      </c>
      <c r="AU206" s="10">
        <f t="shared" si="307"/>
        <v>1</v>
      </c>
      <c r="AV206" s="10">
        <f t="shared" si="308"/>
        <v>1</v>
      </c>
      <c r="AW206" s="10">
        <f t="shared" si="309"/>
        <v>1</v>
      </c>
      <c r="AX206" s="10">
        <f t="shared" si="310"/>
        <v>1</v>
      </c>
      <c r="AY206" s="10">
        <f t="shared" si="311"/>
        <v>1</v>
      </c>
      <c r="AZ206" s="10">
        <f t="shared" si="312"/>
        <v>0</v>
      </c>
      <c r="BA206" s="10">
        <f t="shared" si="313"/>
        <v>1</v>
      </c>
      <c r="BB206" s="10">
        <f t="shared" si="314"/>
        <v>1</v>
      </c>
      <c r="BC206" s="10">
        <f t="shared" si="315"/>
        <v>1</v>
      </c>
      <c r="BD206" s="10">
        <f t="shared" si="316"/>
        <v>1</v>
      </c>
      <c r="BF206" s="10">
        <f t="shared" si="317"/>
        <v>2</v>
      </c>
      <c r="BI206" s="10" t="str">
        <f t="shared" si="318"/>
        <v/>
      </c>
      <c r="BJ206" s="10" t="str">
        <f t="shared" si="222"/>
        <v/>
      </c>
      <c r="BK206" s="10" t="str">
        <f t="shared" si="223"/>
        <v/>
      </c>
      <c r="BL206" s="10" t="str">
        <f t="shared" si="224"/>
        <v/>
      </c>
      <c r="BM206" s="10" t="str">
        <f t="shared" si="225"/>
        <v/>
      </c>
      <c r="BN206" s="10" t="str">
        <f t="shared" si="226"/>
        <v/>
      </c>
      <c r="BO206" s="10" t="str">
        <f t="shared" si="227"/>
        <v/>
      </c>
      <c r="BP206" s="10" t="str">
        <f t="shared" si="228"/>
        <v/>
      </c>
      <c r="BQ206" s="10" t="str">
        <f t="shared" si="229"/>
        <v/>
      </c>
      <c r="BR206" s="10" t="str">
        <f t="shared" si="230"/>
        <v/>
      </c>
      <c r="BS206" s="10" t="str">
        <f t="shared" si="231"/>
        <v/>
      </c>
      <c r="BT206" s="10" t="str">
        <f t="shared" si="232"/>
        <v/>
      </c>
      <c r="BU206" s="10" t="str">
        <f t="shared" si="233"/>
        <v/>
      </c>
      <c r="BV206" s="10" t="str">
        <f t="shared" si="234"/>
        <v/>
      </c>
      <c r="BW206" s="10" t="str">
        <f t="shared" si="235"/>
        <v/>
      </c>
      <c r="BX206" s="10" t="str">
        <f t="shared" si="292"/>
        <v/>
      </c>
      <c r="BY206" s="10" t="str">
        <f t="shared" si="293"/>
        <v>-</v>
      </c>
      <c r="BZ206" s="10" t="str">
        <f t="shared" si="294"/>
        <v>-</v>
      </c>
      <c r="CA206" s="10" t="str">
        <f t="shared" si="295"/>
        <v>-</v>
      </c>
      <c r="CB206" s="31">
        <f t="shared" si="296"/>
        <v>15</v>
      </c>
      <c r="CD206">
        <f t="shared" si="289"/>
        <v>0</v>
      </c>
      <c r="EO206" s="10">
        <v>197</v>
      </c>
      <c r="EQ206" s="10">
        <f t="shared" si="259"/>
        <v>180</v>
      </c>
      <c r="ER206" s="10" t="str">
        <f t="shared" si="290"/>
        <v>(181)</v>
      </c>
    </row>
    <row r="207" spans="1:148" ht="15.75" x14ac:dyDescent="0.25">
      <c r="A207" s="7" t="str">
        <f t="shared" si="260"/>
        <v>180 (181)</v>
      </c>
      <c r="B207" s="8"/>
      <c r="C207" s="9"/>
      <c r="D207" s="20">
        <f t="shared" si="261"/>
        <v>0</v>
      </c>
      <c r="E207" s="18"/>
      <c r="F207" s="14">
        <f t="shared" si="262"/>
        <v>0</v>
      </c>
      <c r="G207" s="19" t="e">
        <f t="shared" si="263"/>
        <v>#DIV/0!</v>
      </c>
      <c r="H207" s="18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29"/>
      <c r="T207" s="14"/>
      <c r="U207" s="14"/>
      <c r="V207" s="14"/>
      <c r="W207" s="64"/>
      <c r="X207" s="14"/>
      <c r="Y207" s="14"/>
      <c r="Z207" s="14"/>
      <c r="AA207" s="14"/>
      <c r="AB207" s="24">
        <f t="shared" si="264"/>
        <v>17</v>
      </c>
      <c r="AC207" s="68" t="str">
        <f t="shared" si="265"/>
        <v>-</v>
      </c>
      <c r="AD207" s="68" t="str">
        <f t="shared" si="266"/>
        <v>-</v>
      </c>
      <c r="AE207" s="68" t="str">
        <f t="shared" si="267"/>
        <v>-</v>
      </c>
      <c r="AF207" s="32">
        <v>181</v>
      </c>
      <c r="AG207" s="32">
        <f t="shared" si="297"/>
        <v>180</v>
      </c>
      <c r="AH207" s="32" t="str">
        <f t="shared" si="268"/>
        <v>-</v>
      </c>
      <c r="AI207" s="17">
        <v>203</v>
      </c>
      <c r="AL207" s="10">
        <f t="shared" si="298"/>
        <v>0</v>
      </c>
      <c r="AM207" s="10">
        <f t="shared" si="299"/>
        <v>1</v>
      </c>
      <c r="AN207" s="10">
        <f t="shared" si="300"/>
        <v>1</v>
      </c>
      <c r="AO207" s="10">
        <f t="shared" si="301"/>
        <v>1</v>
      </c>
      <c r="AP207" s="10">
        <f t="shared" si="302"/>
        <v>1</v>
      </c>
      <c r="AQ207" s="10">
        <f t="shared" si="303"/>
        <v>1</v>
      </c>
      <c r="AR207" s="10">
        <f t="shared" si="304"/>
        <v>1</v>
      </c>
      <c r="AS207" s="10">
        <f t="shared" si="305"/>
        <v>1</v>
      </c>
      <c r="AT207" s="10">
        <f t="shared" si="306"/>
        <v>1</v>
      </c>
      <c r="AU207" s="10">
        <f t="shared" si="307"/>
        <v>1</v>
      </c>
      <c r="AV207" s="10">
        <f t="shared" si="308"/>
        <v>1</v>
      </c>
      <c r="AW207" s="10">
        <f t="shared" si="309"/>
        <v>1</v>
      </c>
      <c r="AX207" s="10">
        <f t="shared" si="310"/>
        <v>1</v>
      </c>
      <c r="AY207" s="10">
        <f t="shared" si="311"/>
        <v>1</v>
      </c>
      <c r="AZ207" s="10">
        <f t="shared" si="312"/>
        <v>0</v>
      </c>
      <c r="BA207" s="10">
        <f t="shared" si="313"/>
        <v>1</v>
      </c>
      <c r="BB207" s="10">
        <f t="shared" si="314"/>
        <v>1</v>
      </c>
      <c r="BC207" s="10">
        <f t="shared" si="315"/>
        <v>1</v>
      </c>
      <c r="BD207" s="10">
        <f t="shared" si="316"/>
        <v>1</v>
      </c>
      <c r="BF207" s="10">
        <f t="shared" si="317"/>
        <v>2</v>
      </c>
      <c r="BI207" s="10" t="str">
        <f t="shared" si="318"/>
        <v/>
      </c>
      <c r="BJ207" s="10" t="str">
        <f t="shared" si="222"/>
        <v/>
      </c>
      <c r="BK207" s="10" t="str">
        <f t="shared" si="223"/>
        <v/>
      </c>
      <c r="BL207" s="10" t="str">
        <f t="shared" si="224"/>
        <v/>
      </c>
      <c r="BM207" s="10" t="str">
        <f t="shared" si="225"/>
        <v/>
      </c>
      <c r="BN207" s="10" t="str">
        <f t="shared" si="226"/>
        <v/>
      </c>
      <c r="BO207" s="10" t="str">
        <f t="shared" si="227"/>
        <v/>
      </c>
      <c r="BP207" s="10" t="str">
        <f t="shared" si="228"/>
        <v/>
      </c>
      <c r="BQ207" s="10" t="str">
        <f t="shared" si="229"/>
        <v/>
      </c>
      <c r="BR207" s="10" t="str">
        <f t="shared" si="230"/>
        <v/>
      </c>
      <c r="BS207" s="10" t="str">
        <f t="shared" si="231"/>
        <v/>
      </c>
      <c r="BT207" s="10" t="str">
        <f t="shared" si="232"/>
        <v/>
      </c>
      <c r="BU207" s="10" t="str">
        <f t="shared" si="233"/>
        <v/>
      </c>
      <c r="BV207" s="10" t="str">
        <f t="shared" si="234"/>
        <v/>
      </c>
      <c r="BW207" s="10" t="str">
        <f t="shared" si="235"/>
        <v/>
      </c>
      <c r="BX207" s="10" t="str">
        <f t="shared" si="292"/>
        <v/>
      </c>
      <c r="BY207" s="10" t="str">
        <f t="shared" si="293"/>
        <v>-</v>
      </c>
      <c r="BZ207" s="10" t="str">
        <f t="shared" si="294"/>
        <v>-</v>
      </c>
      <c r="CA207" s="10" t="str">
        <f t="shared" si="295"/>
        <v>-</v>
      </c>
      <c r="CB207" s="31">
        <f t="shared" si="296"/>
        <v>15</v>
      </c>
      <c r="CD207">
        <f t="shared" si="289"/>
        <v>0</v>
      </c>
      <c r="EO207" s="10">
        <v>207</v>
      </c>
      <c r="EQ207" s="10">
        <f t="shared" si="259"/>
        <v>180</v>
      </c>
      <c r="ER207" s="10" t="str">
        <f t="shared" si="290"/>
        <v>(181)</v>
      </c>
    </row>
    <row r="208" spans="1:148" ht="15.75" x14ac:dyDescent="0.25">
      <c r="A208" s="7" t="str">
        <f t="shared" si="260"/>
        <v>180 (181)</v>
      </c>
      <c r="B208" s="8"/>
      <c r="C208" s="9"/>
      <c r="D208" s="20">
        <f t="shared" si="261"/>
        <v>0</v>
      </c>
      <c r="E208" s="18"/>
      <c r="F208" s="14">
        <f t="shared" si="262"/>
        <v>0</v>
      </c>
      <c r="G208" s="19" t="e">
        <f t="shared" si="263"/>
        <v>#DIV/0!</v>
      </c>
      <c r="H208" s="18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29"/>
      <c r="T208" s="14"/>
      <c r="U208" s="14"/>
      <c r="V208" s="14"/>
      <c r="W208" s="64"/>
      <c r="X208" s="14"/>
      <c r="Y208" s="14"/>
      <c r="Z208" s="14"/>
      <c r="AA208" s="14"/>
      <c r="AB208" s="24">
        <f t="shared" si="264"/>
        <v>17</v>
      </c>
      <c r="AC208" s="68" t="str">
        <f t="shared" si="265"/>
        <v>-</v>
      </c>
      <c r="AD208" s="68" t="str">
        <f t="shared" si="266"/>
        <v>-</v>
      </c>
      <c r="AE208" s="68" t="str">
        <f t="shared" si="267"/>
        <v>-</v>
      </c>
      <c r="AF208" s="32">
        <v>181</v>
      </c>
      <c r="AG208" s="32">
        <f t="shared" si="297"/>
        <v>180</v>
      </c>
      <c r="AH208" s="32" t="str">
        <f t="shared" si="268"/>
        <v>-</v>
      </c>
      <c r="AI208" s="17">
        <v>204</v>
      </c>
      <c r="AL208" s="10">
        <f t="shared" si="298"/>
        <v>0</v>
      </c>
      <c r="AM208" s="10">
        <f t="shared" si="299"/>
        <v>1</v>
      </c>
      <c r="AN208" s="10">
        <f t="shared" si="300"/>
        <v>1</v>
      </c>
      <c r="AO208" s="10">
        <f t="shared" si="301"/>
        <v>1</v>
      </c>
      <c r="AP208" s="10">
        <f t="shared" si="302"/>
        <v>1</v>
      </c>
      <c r="AQ208" s="10">
        <f t="shared" si="303"/>
        <v>1</v>
      </c>
      <c r="AR208" s="10">
        <f t="shared" si="304"/>
        <v>1</v>
      </c>
      <c r="AS208" s="10">
        <f t="shared" si="305"/>
        <v>1</v>
      </c>
      <c r="AT208" s="10">
        <f t="shared" si="306"/>
        <v>1</v>
      </c>
      <c r="AU208" s="10">
        <f t="shared" si="307"/>
        <v>1</v>
      </c>
      <c r="AV208" s="10">
        <f t="shared" si="308"/>
        <v>1</v>
      </c>
      <c r="AW208" s="10">
        <f t="shared" si="309"/>
        <v>1</v>
      </c>
      <c r="AX208" s="10">
        <f t="shared" si="310"/>
        <v>1</v>
      </c>
      <c r="AY208" s="10">
        <f t="shared" si="311"/>
        <v>1</v>
      </c>
      <c r="AZ208" s="10">
        <f t="shared" si="312"/>
        <v>0</v>
      </c>
      <c r="BA208" s="10">
        <f t="shared" si="313"/>
        <v>1</v>
      </c>
      <c r="BB208" s="10">
        <f t="shared" si="314"/>
        <v>1</v>
      </c>
      <c r="BC208" s="10">
        <f t="shared" si="315"/>
        <v>1</v>
      </c>
      <c r="BD208" s="10">
        <f t="shared" si="316"/>
        <v>1</v>
      </c>
      <c r="BF208" s="10">
        <f t="shared" si="317"/>
        <v>2</v>
      </c>
      <c r="BI208" s="10" t="str">
        <f t="shared" si="318"/>
        <v/>
      </c>
      <c r="BJ208" s="10" t="str">
        <f t="shared" si="222"/>
        <v/>
      </c>
      <c r="BK208" s="10" t="str">
        <f t="shared" si="223"/>
        <v/>
      </c>
      <c r="BL208" s="10" t="str">
        <f t="shared" si="224"/>
        <v/>
      </c>
      <c r="BM208" s="10" t="str">
        <f t="shared" si="225"/>
        <v/>
      </c>
      <c r="BN208" s="10" t="str">
        <f t="shared" si="226"/>
        <v/>
      </c>
      <c r="BO208" s="10" t="str">
        <f t="shared" si="227"/>
        <v/>
      </c>
      <c r="BP208" s="10" t="str">
        <f t="shared" si="228"/>
        <v/>
      </c>
      <c r="BQ208" s="10" t="str">
        <f t="shared" si="229"/>
        <v/>
      </c>
      <c r="BR208" s="10" t="str">
        <f t="shared" si="230"/>
        <v/>
      </c>
      <c r="BS208" s="10" t="str">
        <f t="shared" si="231"/>
        <v/>
      </c>
      <c r="BT208" s="10" t="str">
        <f t="shared" si="232"/>
        <v/>
      </c>
      <c r="BU208" s="10" t="str">
        <f t="shared" si="233"/>
        <v/>
      </c>
      <c r="BV208" s="10" t="str">
        <f t="shared" si="234"/>
        <v/>
      </c>
      <c r="BW208" s="10" t="str">
        <f t="shared" si="235"/>
        <v/>
      </c>
      <c r="BX208" s="10" t="str">
        <f t="shared" si="292"/>
        <v/>
      </c>
      <c r="BY208" s="10" t="str">
        <f t="shared" si="293"/>
        <v>-</v>
      </c>
      <c r="BZ208" s="10" t="str">
        <f t="shared" si="294"/>
        <v>-</v>
      </c>
      <c r="CA208" s="10" t="str">
        <f t="shared" si="295"/>
        <v>-</v>
      </c>
      <c r="CB208" s="31">
        <f t="shared" si="296"/>
        <v>15</v>
      </c>
      <c r="CD208">
        <f t="shared" si="289"/>
        <v>0</v>
      </c>
      <c r="EO208" s="10">
        <v>198</v>
      </c>
      <c r="EQ208" s="10">
        <f t="shared" si="259"/>
        <v>180</v>
      </c>
      <c r="ER208" s="10" t="str">
        <f t="shared" si="290"/>
        <v>(181)</v>
      </c>
    </row>
    <row r="209" spans="1:148" ht="15.75" x14ac:dyDescent="0.25">
      <c r="A209" s="7" t="str">
        <f t="shared" si="260"/>
        <v>180 (181)</v>
      </c>
      <c r="B209" s="8"/>
      <c r="C209" s="9"/>
      <c r="D209" s="20">
        <f t="shared" si="261"/>
        <v>0</v>
      </c>
      <c r="E209" s="18"/>
      <c r="F209" s="14">
        <f t="shared" si="262"/>
        <v>0</v>
      </c>
      <c r="G209" s="19" t="e">
        <f t="shared" si="263"/>
        <v>#DIV/0!</v>
      </c>
      <c r="H209" s="18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29"/>
      <c r="T209" s="14"/>
      <c r="U209" s="14"/>
      <c r="V209" s="14"/>
      <c r="W209" s="64"/>
      <c r="X209" s="14"/>
      <c r="Y209" s="14"/>
      <c r="Z209" s="14"/>
      <c r="AA209" s="14"/>
      <c r="AB209" s="24">
        <f t="shared" si="264"/>
        <v>17</v>
      </c>
      <c r="AC209" s="68" t="str">
        <f t="shared" si="265"/>
        <v>-</v>
      </c>
      <c r="AD209" s="68" t="str">
        <f t="shared" si="266"/>
        <v>-</v>
      </c>
      <c r="AE209" s="68" t="str">
        <f t="shared" si="267"/>
        <v>-</v>
      </c>
      <c r="AF209" s="32">
        <v>181</v>
      </c>
      <c r="AG209" s="32">
        <f t="shared" si="297"/>
        <v>180</v>
      </c>
      <c r="AH209" s="32" t="str">
        <f t="shared" si="268"/>
        <v>-</v>
      </c>
      <c r="AI209" s="17">
        <v>205</v>
      </c>
      <c r="AL209" s="10">
        <f t="shared" si="298"/>
        <v>0</v>
      </c>
      <c r="AM209" s="10">
        <f t="shared" si="299"/>
        <v>1</v>
      </c>
      <c r="AN209" s="10">
        <f t="shared" si="300"/>
        <v>1</v>
      </c>
      <c r="AO209" s="10">
        <f t="shared" si="301"/>
        <v>1</v>
      </c>
      <c r="AP209" s="10">
        <f t="shared" si="302"/>
        <v>1</v>
      </c>
      <c r="AQ209" s="10">
        <f t="shared" si="303"/>
        <v>1</v>
      </c>
      <c r="AR209" s="10">
        <f t="shared" si="304"/>
        <v>1</v>
      </c>
      <c r="AS209" s="10">
        <f t="shared" si="305"/>
        <v>1</v>
      </c>
      <c r="AT209" s="10">
        <f t="shared" si="306"/>
        <v>1</v>
      </c>
      <c r="AU209" s="10">
        <f t="shared" si="307"/>
        <v>1</v>
      </c>
      <c r="AV209" s="10">
        <f t="shared" si="308"/>
        <v>1</v>
      </c>
      <c r="AW209" s="10">
        <f t="shared" si="309"/>
        <v>1</v>
      </c>
      <c r="AX209" s="10">
        <f t="shared" si="310"/>
        <v>1</v>
      </c>
      <c r="AY209" s="10">
        <f t="shared" si="311"/>
        <v>1</v>
      </c>
      <c r="AZ209" s="10">
        <f t="shared" si="312"/>
        <v>0</v>
      </c>
      <c r="BA209" s="10">
        <f t="shared" si="313"/>
        <v>1</v>
      </c>
      <c r="BB209" s="10">
        <f t="shared" si="314"/>
        <v>1</v>
      </c>
      <c r="BC209" s="10">
        <f t="shared" si="315"/>
        <v>1</v>
      </c>
      <c r="BD209" s="10">
        <f t="shared" si="316"/>
        <v>1</v>
      </c>
      <c r="BF209" s="10">
        <f t="shared" si="317"/>
        <v>2</v>
      </c>
      <c r="BI209" s="10" t="str">
        <f t="shared" si="318"/>
        <v/>
      </c>
      <c r="BJ209" s="10" t="str">
        <f t="shared" si="222"/>
        <v/>
      </c>
      <c r="BK209" s="10" t="str">
        <f t="shared" si="223"/>
        <v/>
      </c>
      <c r="BL209" s="10" t="str">
        <f t="shared" si="224"/>
        <v/>
      </c>
      <c r="BM209" s="10" t="str">
        <f t="shared" si="225"/>
        <v/>
      </c>
      <c r="BN209" s="10" t="str">
        <f t="shared" si="226"/>
        <v/>
      </c>
      <c r="BO209" s="10" t="str">
        <f t="shared" si="227"/>
        <v/>
      </c>
      <c r="BP209" s="10" t="str">
        <f t="shared" si="228"/>
        <v/>
      </c>
      <c r="BQ209" s="10" t="str">
        <f t="shared" si="229"/>
        <v/>
      </c>
      <c r="BR209" s="10" t="str">
        <f t="shared" si="230"/>
        <v/>
      </c>
      <c r="BS209" s="10" t="str">
        <f t="shared" si="231"/>
        <v/>
      </c>
      <c r="BT209" s="10" t="str">
        <f t="shared" si="232"/>
        <v/>
      </c>
      <c r="BU209" s="10" t="str">
        <f t="shared" si="233"/>
        <v/>
      </c>
      <c r="BV209" s="10" t="str">
        <f t="shared" si="234"/>
        <v/>
      </c>
      <c r="BW209" s="10" t="str">
        <f t="shared" si="235"/>
        <v/>
      </c>
      <c r="BX209" s="10" t="str">
        <f t="shared" si="292"/>
        <v/>
      </c>
      <c r="BY209" s="10" t="str">
        <f t="shared" si="293"/>
        <v>-</v>
      </c>
      <c r="BZ209" s="10" t="str">
        <f t="shared" si="294"/>
        <v>-</v>
      </c>
      <c r="CA209" s="10" t="str">
        <f t="shared" si="295"/>
        <v>-</v>
      </c>
      <c r="CB209" s="31">
        <f t="shared" si="296"/>
        <v>15</v>
      </c>
      <c r="CD209">
        <f t="shared" si="289"/>
        <v>0</v>
      </c>
      <c r="EO209" s="10">
        <v>199</v>
      </c>
      <c r="EQ209" s="10">
        <f t="shared" si="259"/>
        <v>180</v>
      </c>
      <c r="ER209" s="10" t="str">
        <f t="shared" si="290"/>
        <v>(181)</v>
      </c>
    </row>
    <row r="210" spans="1:148" ht="15.75" x14ac:dyDescent="0.25">
      <c r="A210" s="7" t="str">
        <f t="shared" si="260"/>
        <v>180 (181)</v>
      </c>
      <c r="B210" s="33"/>
      <c r="C210" s="34"/>
      <c r="D210" s="20">
        <f t="shared" si="261"/>
        <v>0</v>
      </c>
      <c r="E210" s="18"/>
      <c r="F210" s="14">
        <f t="shared" si="262"/>
        <v>0</v>
      </c>
      <c r="G210" s="19" t="e">
        <f t="shared" si="263"/>
        <v>#DIV/0!</v>
      </c>
      <c r="H210" s="18"/>
      <c r="I210" s="14"/>
      <c r="J210" s="14"/>
      <c r="K210" s="14"/>
      <c r="L210" s="14"/>
      <c r="M210" s="60"/>
      <c r="N210" s="60"/>
      <c r="O210" s="60"/>
      <c r="P210" s="14"/>
      <c r="Q210" s="14"/>
      <c r="R210" s="14"/>
      <c r="S210" s="29"/>
      <c r="T210" s="64"/>
      <c r="U210" s="60"/>
      <c r="V210" s="64"/>
      <c r="W210" s="64"/>
      <c r="X210" s="14"/>
      <c r="Y210" s="14"/>
      <c r="Z210" s="14"/>
      <c r="AA210" s="14"/>
      <c r="AB210" s="24">
        <f t="shared" si="264"/>
        <v>17</v>
      </c>
      <c r="AC210" s="68" t="str">
        <f t="shared" si="265"/>
        <v>-</v>
      </c>
      <c r="AD210" s="68" t="str">
        <f t="shared" si="266"/>
        <v>-</v>
      </c>
      <c r="AE210" s="68" t="str">
        <f t="shared" si="267"/>
        <v>-</v>
      </c>
      <c r="AF210" s="32">
        <v>181</v>
      </c>
      <c r="AG210" s="32">
        <f t="shared" si="297"/>
        <v>180</v>
      </c>
      <c r="AH210" s="32" t="str">
        <f t="shared" si="268"/>
        <v>-</v>
      </c>
      <c r="AI210" s="17">
        <v>206</v>
      </c>
      <c r="AL210" s="10">
        <f t="shared" si="298"/>
        <v>0</v>
      </c>
      <c r="AM210" s="10">
        <f t="shared" si="299"/>
        <v>1</v>
      </c>
      <c r="AN210" s="10">
        <f t="shared" si="300"/>
        <v>1</v>
      </c>
      <c r="AO210" s="10">
        <f t="shared" si="301"/>
        <v>1</v>
      </c>
      <c r="AP210" s="10">
        <f t="shared" si="302"/>
        <v>1</v>
      </c>
      <c r="AQ210" s="10">
        <f t="shared" si="303"/>
        <v>1</v>
      </c>
      <c r="AR210" s="10">
        <f t="shared" si="304"/>
        <v>1</v>
      </c>
      <c r="AS210" s="10">
        <f t="shared" si="305"/>
        <v>1</v>
      </c>
      <c r="AT210" s="10">
        <f t="shared" si="306"/>
        <v>1</v>
      </c>
      <c r="AU210" s="10">
        <f t="shared" si="307"/>
        <v>1</v>
      </c>
      <c r="AV210" s="10">
        <f t="shared" si="308"/>
        <v>1</v>
      </c>
      <c r="AW210" s="10">
        <f t="shared" si="309"/>
        <v>1</v>
      </c>
      <c r="AX210" s="10">
        <f t="shared" si="310"/>
        <v>1</v>
      </c>
      <c r="AY210" s="10">
        <f t="shared" si="311"/>
        <v>1</v>
      </c>
      <c r="AZ210" s="10">
        <f t="shared" si="312"/>
        <v>0</v>
      </c>
      <c r="BA210" s="10">
        <f t="shared" si="313"/>
        <v>1</v>
      </c>
      <c r="BB210" s="10">
        <f t="shared" si="314"/>
        <v>1</v>
      </c>
      <c r="BC210" s="10">
        <f t="shared" si="315"/>
        <v>1</v>
      </c>
      <c r="BD210" s="10">
        <f t="shared" si="316"/>
        <v>1</v>
      </c>
      <c r="BF210" s="10">
        <f t="shared" si="317"/>
        <v>2</v>
      </c>
      <c r="BI210" s="10" t="str">
        <f t="shared" si="318"/>
        <v/>
      </c>
      <c r="BJ210" s="10" t="str">
        <f t="shared" si="222"/>
        <v/>
      </c>
      <c r="BK210" s="10" t="str">
        <f t="shared" si="223"/>
        <v/>
      </c>
      <c r="BL210" s="10" t="str">
        <f t="shared" si="224"/>
        <v/>
      </c>
      <c r="BM210" s="10" t="str">
        <f t="shared" si="225"/>
        <v/>
      </c>
      <c r="BN210" s="10" t="str">
        <f t="shared" si="226"/>
        <v/>
      </c>
      <c r="BO210" s="10" t="str">
        <f t="shared" si="227"/>
        <v/>
      </c>
      <c r="BP210" s="10" t="str">
        <f t="shared" si="228"/>
        <v/>
      </c>
      <c r="BQ210" s="10" t="str">
        <f t="shared" si="229"/>
        <v/>
      </c>
      <c r="BR210" s="10" t="str">
        <f t="shared" si="230"/>
        <v/>
      </c>
      <c r="BS210" s="10" t="str">
        <f t="shared" si="231"/>
        <v/>
      </c>
      <c r="BT210" s="10" t="str">
        <f t="shared" si="232"/>
        <v/>
      </c>
      <c r="BU210" s="10" t="str">
        <f t="shared" si="233"/>
        <v/>
      </c>
      <c r="BV210" s="10" t="str">
        <f t="shared" si="234"/>
        <v/>
      </c>
      <c r="BW210" s="10" t="str">
        <f t="shared" si="235"/>
        <v/>
      </c>
      <c r="BX210" s="10" t="str">
        <f t="shared" si="292"/>
        <v/>
      </c>
      <c r="BY210" s="10" t="str">
        <f t="shared" si="293"/>
        <v>-</v>
      </c>
      <c r="BZ210" s="10" t="str">
        <f t="shared" si="294"/>
        <v>-</v>
      </c>
      <c r="CA210" s="10" t="str">
        <f t="shared" si="295"/>
        <v>-</v>
      </c>
      <c r="CB210" s="31">
        <f t="shared" si="296"/>
        <v>15</v>
      </c>
      <c r="CD210">
        <f t="shared" si="289"/>
        <v>0</v>
      </c>
      <c r="EO210" s="10">
        <v>200</v>
      </c>
      <c r="EQ210" s="10">
        <f t="shared" si="259"/>
        <v>180</v>
      </c>
      <c r="ER210" s="10" t="str">
        <f t="shared" si="290"/>
        <v>(181)</v>
      </c>
    </row>
    <row r="211" spans="1:148" ht="15.75" x14ac:dyDescent="0.25">
      <c r="A211" s="7" t="str">
        <f t="shared" si="260"/>
        <v>180 (181)</v>
      </c>
      <c r="B211" s="8"/>
      <c r="C211" s="9"/>
      <c r="D211" s="20">
        <f t="shared" si="261"/>
        <v>0</v>
      </c>
      <c r="E211" s="18"/>
      <c r="F211" s="14">
        <f t="shared" si="262"/>
        <v>0</v>
      </c>
      <c r="G211" s="19" t="e">
        <f t="shared" si="263"/>
        <v>#DIV/0!</v>
      </c>
      <c r="H211" s="18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29"/>
      <c r="T211" s="14"/>
      <c r="U211" s="14"/>
      <c r="V211" s="14"/>
      <c r="W211" s="14"/>
      <c r="X211" s="14"/>
      <c r="Y211" s="14"/>
      <c r="Z211" s="14"/>
      <c r="AA211" s="14"/>
      <c r="AB211" s="24">
        <f t="shared" si="264"/>
        <v>17</v>
      </c>
      <c r="AC211" s="68" t="str">
        <f t="shared" si="265"/>
        <v>-</v>
      </c>
      <c r="AD211" s="68" t="str">
        <f t="shared" si="266"/>
        <v>-</v>
      </c>
      <c r="AE211" s="68" t="str">
        <f t="shared" si="267"/>
        <v>-</v>
      </c>
      <c r="AF211" s="32">
        <v>181</v>
      </c>
      <c r="AG211" s="32">
        <f t="shared" si="297"/>
        <v>180</v>
      </c>
      <c r="AH211" s="32" t="str">
        <f t="shared" si="268"/>
        <v>-</v>
      </c>
      <c r="AI211" s="17">
        <v>207</v>
      </c>
      <c r="AL211" s="10">
        <f t="shared" si="298"/>
        <v>0</v>
      </c>
      <c r="AM211" s="10">
        <f t="shared" si="299"/>
        <v>1</v>
      </c>
      <c r="AN211" s="10">
        <f t="shared" si="300"/>
        <v>1</v>
      </c>
      <c r="AO211" s="10">
        <f t="shared" si="301"/>
        <v>1</v>
      </c>
      <c r="AP211" s="10">
        <f t="shared" si="302"/>
        <v>1</v>
      </c>
      <c r="AQ211" s="10">
        <f t="shared" si="303"/>
        <v>1</v>
      </c>
      <c r="AR211" s="10">
        <f t="shared" si="304"/>
        <v>1</v>
      </c>
      <c r="AS211" s="10">
        <f t="shared" si="305"/>
        <v>1</v>
      </c>
      <c r="AT211" s="10">
        <f t="shared" si="306"/>
        <v>1</v>
      </c>
      <c r="AU211" s="10">
        <f t="shared" si="307"/>
        <v>1</v>
      </c>
      <c r="AV211" s="10">
        <f t="shared" si="308"/>
        <v>1</v>
      </c>
      <c r="AW211" s="10">
        <f t="shared" si="309"/>
        <v>1</v>
      </c>
      <c r="AX211" s="10">
        <f t="shared" si="310"/>
        <v>1</v>
      </c>
      <c r="AY211" s="10">
        <f t="shared" si="311"/>
        <v>1</v>
      </c>
      <c r="AZ211" s="10">
        <f t="shared" si="312"/>
        <v>0</v>
      </c>
      <c r="BA211" s="10">
        <f t="shared" si="313"/>
        <v>1</v>
      </c>
      <c r="BB211" s="10">
        <f t="shared" si="314"/>
        <v>1</v>
      </c>
      <c r="BC211" s="10">
        <f t="shared" si="315"/>
        <v>1</v>
      </c>
      <c r="BD211" s="10">
        <f t="shared" si="316"/>
        <v>1</v>
      </c>
      <c r="BF211" s="10">
        <f t="shared" si="317"/>
        <v>2</v>
      </c>
      <c r="BI211" s="10" t="str">
        <f t="shared" si="318"/>
        <v/>
      </c>
      <c r="BJ211" s="10" t="str">
        <f t="shared" si="222"/>
        <v/>
      </c>
      <c r="BK211" s="10" t="str">
        <f t="shared" si="223"/>
        <v/>
      </c>
      <c r="BL211" s="10" t="str">
        <f t="shared" si="224"/>
        <v/>
      </c>
      <c r="BM211" s="10" t="str">
        <f t="shared" si="225"/>
        <v/>
      </c>
      <c r="BN211" s="10" t="str">
        <f t="shared" si="226"/>
        <v/>
      </c>
      <c r="BO211" s="10" t="str">
        <f t="shared" si="227"/>
        <v/>
      </c>
      <c r="BP211" s="10" t="str">
        <f t="shared" si="228"/>
        <v/>
      </c>
      <c r="BQ211" s="10" t="str">
        <f t="shared" si="229"/>
        <v/>
      </c>
      <c r="BR211" s="10" t="str">
        <f t="shared" si="230"/>
        <v/>
      </c>
      <c r="BS211" s="10" t="str">
        <f t="shared" si="231"/>
        <v/>
      </c>
      <c r="BT211" s="10" t="str">
        <f t="shared" si="232"/>
        <v/>
      </c>
      <c r="BU211" s="10" t="str">
        <f t="shared" si="233"/>
        <v/>
      </c>
      <c r="BV211" s="10" t="str">
        <f t="shared" si="234"/>
        <v/>
      </c>
      <c r="BW211" s="10" t="str">
        <f t="shared" si="235"/>
        <v/>
      </c>
      <c r="BX211" s="10" t="str">
        <f t="shared" si="292"/>
        <v/>
      </c>
      <c r="BY211" s="10" t="str">
        <f t="shared" si="293"/>
        <v>-</v>
      </c>
      <c r="BZ211" s="10" t="str">
        <f t="shared" si="294"/>
        <v>-</v>
      </c>
      <c r="CA211" s="10" t="str">
        <f t="shared" si="295"/>
        <v>-</v>
      </c>
      <c r="CB211" s="31">
        <f t="shared" si="296"/>
        <v>15</v>
      </c>
      <c r="CD211">
        <f t="shared" si="289"/>
        <v>0</v>
      </c>
      <c r="EO211" s="10">
        <v>201</v>
      </c>
      <c r="EQ211" s="10">
        <f t="shared" si="259"/>
        <v>180</v>
      </c>
      <c r="ER211" s="10" t="str">
        <f t="shared" si="290"/>
        <v>(181)</v>
      </c>
    </row>
    <row r="212" spans="1:148" ht="15.75" x14ac:dyDescent="0.25">
      <c r="A212" s="7" t="str">
        <f t="shared" si="260"/>
        <v>180 (181)</v>
      </c>
      <c r="B212" s="8"/>
      <c r="C212" s="9"/>
      <c r="D212" s="20">
        <f t="shared" si="261"/>
        <v>0</v>
      </c>
      <c r="E212" s="18"/>
      <c r="F212" s="14">
        <f t="shared" si="262"/>
        <v>0</v>
      </c>
      <c r="G212" s="19" t="e">
        <f t="shared" si="263"/>
        <v>#DIV/0!</v>
      </c>
      <c r="H212" s="18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64"/>
      <c r="X212" s="14"/>
      <c r="Y212" s="14"/>
      <c r="Z212" s="14"/>
      <c r="AA212" s="14"/>
      <c r="AB212" s="24">
        <f t="shared" si="264"/>
        <v>17</v>
      </c>
      <c r="AC212" s="68" t="str">
        <f t="shared" si="265"/>
        <v>-</v>
      </c>
      <c r="AD212" s="68" t="str">
        <f t="shared" si="266"/>
        <v>-</v>
      </c>
      <c r="AE212" s="68" t="str">
        <f t="shared" si="267"/>
        <v>-</v>
      </c>
      <c r="AF212" s="32">
        <v>181</v>
      </c>
      <c r="AG212" s="32">
        <f t="shared" si="297"/>
        <v>180</v>
      </c>
      <c r="AH212" s="32" t="str">
        <f t="shared" si="268"/>
        <v>-</v>
      </c>
      <c r="AI212" s="17">
        <v>208</v>
      </c>
      <c r="AL212" s="10">
        <f t="shared" si="298"/>
        <v>0</v>
      </c>
      <c r="AM212" s="10">
        <f t="shared" si="299"/>
        <v>1</v>
      </c>
      <c r="AN212" s="10">
        <f t="shared" si="300"/>
        <v>1</v>
      </c>
      <c r="AO212" s="10">
        <f t="shared" si="301"/>
        <v>1</v>
      </c>
      <c r="AP212" s="10">
        <f t="shared" si="302"/>
        <v>1</v>
      </c>
      <c r="AQ212" s="10">
        <f t="shared" si="303"/>
        <v>1</v>
      </c>
      <c r="AR212" s="10">
        <f t="shared" si="304"/>
        <v>1</v>
      </c>
      <c r="AS212" s="10">
        <f t="shared" si="305"/>
        <v>1</v>
      </c>
      <c r="AT212" s="10">
        <f t="shared" si="306"/>
        <v>1</v>
      </c>
      <c r="AU212" s="10">
        <f t="shared" si="307"/>
        <v>1</v>
      </c>
      <c r="AV212" s="10">
        <f t="shared" si="308"/>
        <v>1</v>
      </c>
      <c r="AW212" s="10">
        <f t="shared" si="309"/>
        <v>1</v>
      </c>
      <c r="AX212" s="10">
        <f t="shared" si="310"/>
        <v>1</v>
      </c>
      <c r="AY212" s="10">
        <f t="shared" si="311"/>
        <v>1</v>
      </c>
      <c r="AZ212" s="10">
        <f t="shared" si="312"/>
        <v>0</v>
      </c>
      <c r="BA212" s="10">
        <f t="shared" si="313"/>
        <v>1</v>
      </c>
      <c r="BB212" s="10">
        <f t="shared" si="314"/>
        <v>1</v>
      </c>
      <c r="BC212" s="10">
        <f t="shared" si="315"/>
        <v>1</v>
      </c>
      <c r="BD212" s="10">
        <f t="shared" si="316"/>
        <v>1</v>
      </c>
      <c r="BF212" s="10">
        <f t="shared" si="317"/>
        <v>2</v>
      </c>
      <c r="BI212" s="10" t="str">
        <f t="shared" si="318"/>
        <v/>
      </c>
      <c r="BJ212" s="10" t="str">
        <f t="shared" si="222"/>
        <v/>
      </c>
      <c r="BK212" s="10" t="str">
        <f t="shared" si="223"/>
        <v/>
      </c>
      <c r="BL212" s="10" t="str">
        <f t="shared" si="224"/>
        <v/>
      </c>
      <c r="BM212" s="10" t="str">
        <f t="shared" si="225"/>
        <v/>
      </c>
      <c r="BN212" s="10" t="str">
        <f t="shared" si="226"/>
        <v/>
      </c>
      <c r="BO212" s="10" t="str">
        <f t="shared" si="227"/>
        <v/>
      </c>
      <c r="BP212" s="10" t="str">
        <f t="shared" si="228"/>
        <v/>
      </c>
      <c r="BQ212" s="10" t="str">
        <f t="shared" si="229"/>
        <v/>
      </c>
      <c r="BR212" s="10" t="str">
        <f t="shared" si="230"/>
        <v/>
      </c>
      <c r="BS212" s="10" t="str">
        <f t="shared" si="231"/>
        <v/>
      </c>
      <c r="BT212" s="10" t="str">
        <f t="shared" si="232"/>
        <v/>
      </c>
      <c r="BU212" s="10" t="str">
        <f t="shared" si="233"/>
        <v/>
      </c>
      <c r="BV212" s="10" t="str">
        <f t="shared" si="234"/>
        <v/>
      </c>
      <c r="BW212" s="10" t="str">
        <f t="shared" si="235"/>
        <v/>
      </c>
      <c r="BX212" s="10" t="str">
        <f t="shared" si="292"/>
        <v/>
      </c>
      <c r="BY212" s="10" t="str">
        <f t="shared" si="293"/>
        <v>-</v>
      </c>
      <c r="BZ212" s="10" t="str">
        <f t="shared" si="294"/>
        <v>-</v>
      </c>
      <c r="CA212" s="10" t="str">
        <f t="shared" si="295"/>
        <v>-</v>
      </c>
      <c r="CB212" s="31">
        <f t="shared" si="296"/>
        <v>15</v>
      </c>
      <c r="CD212">
        <f t="shared" si="289"/>
        <v>0</v>
      </c>
      <c r="EO212" s="10">
        <v>203</v>
      </c>
      <c r="EQ212" s="10">
        <f t="shared" si="259"/>
        <v>180</v>
      </c>
      <c r="ER212" s="10" t="str">
        <f t="shared" si="290"/>
        <v>(181)</v>
      </c>
    </row>
    <row r="213" spans="1:148" ht="15.75" x14ac:dyDescent="0.25">
      <c r="A213" s="7" t="str">
        <f t="shared" si="260"/>
        <v>180 (181)</v>
      </c>
      <c r="B213" s="8"/>
      <c r="C213" s="34"/>
      <c r="D213" s="20">
        <f t="shared" si="261"/>
        <v>0</v>
      </c>
      <c r="E213" s="18"/>
      <c r="F213" s="14">
        <f t="shared" si="262"/>
        <v>0</v>
      </c>
      <c r="G213" s="19" t="e">
        <f t="shared" si="263"/>
        <v>#DIV/0!</v>
      </c>
      <c r="H213" s="18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29"/>
      <c r="T213" s="14"/>
      <c r="U213" s="14"/>
      <c r="V213" s="64"/>
      <c r="W213" s="64"/>
      <c r="X213" s="14"/>
      <c r="Y213" s="14"/>
      <c r="Z213" s="14"/>
      <c r="AA213" s="14"/>
      <c r="AB213" s="24">
        <f t="shared" si="264"/>
        <v>17</v>
      </c>
      <c r="AC213" s="68" t="str">
        <f t="shared" si="265"/>
        <v>-</v>
      </c>
      <c r="AD213" s="68" t="str">
        <f t="shared" si="266"/>
        <v>-</v>
      </c>
      <c r="AE213" s="68" t="str">
        <f t="shared" si="267"/>
        <v>-</v>
      </c>
      <c r="AF213" s="32">
        <v>181</v>
      </c>
      <c r="AG213" s="32">
        <f t="shared" si="297"/>
        <v>180</v>
      </c>
      <c r="AH213" s="32" t="str">
        <f t="shared" si="268"/>
        <v>-</v>
      </c>
      <c r="AI213" s="17">
        <v>209</v>
      </c>
      <c r="AL213" s="10">
        <f t="shared" si="298"/>
        <v>0</v>
      </c>
      <c r="AM213" s="10">
        <f t="shared" si="299"/>
        <v>1</v>
      </c>
      <c r="AN213" s="10">
        <f t="shared" si="300"/>
        <v>1</v>
      </c>
      <c r="AO213" s="10">
        <f t="shared" si="301"/>
        <v>1</v>
      </c>
      <c r="AP213" s="10">
        <f t="shared" si="302"/>
        <v>1</v>
      </c>
      <c r="AQ213" s="10">
        <f t="shared" si="303"/>
        <v>1</v>
      </c>
      <c r="AR213" s="10">
        <f t="shared" si="304"/>
        <v>1</v>
      </c>
      <c r="AS213" s="10">
        <f t="shared" si="305"/>
        <v>1</v>
      </c>
      <c r="AT213" s="10">
        <f t="shared" si="306"/>
        <v>1</v>
      </c>
      <c r="AU213" s="10">
        <f t="shared" si="307"/>
        <v>1</v>
      </c>
      <c r="AV213" s="10">
        <f t="shared" si="308"/>
        <v>1</v>
      </c>
      <c r="AW213" s="10">
        <f t="shared" si="309"/>
        <v>1</v>
      </c>
      <c r="AX213" s="10">
        <f t="shared" si="310"/>
        <v>1</v>
      </c>
      <c r="AY213" s="10">
        <f t="shared" si="311"/>
        <v>1</v>
      </c>
      <c r="AZ213" s="10">
        <f t="shared" si="312"/>
        <v>0</v>
      </c>
      <c r="BA213" s="10">
        <f t="shared" si="313"/>
        <v>1</v>
      </c>
      <c r="BB213" s="10">
        <f t="shared" si="314"/>
        <v>1</v>
      </c>
      <c r="BC213" s="10">
        <f t="shared" si="315"/>
        <v>1</v>
      </c>
      <c r="BD213" s="10">
        <f t="shared" si="316"/>
        <v>1</v>
      </c>
      <c r="BF213" s="10">
        <f t="shared" si="317"/>
        <v>2</v>
      </c>
      <c r="BI213" s="10" t="str">
        <f t="shared" si="318"/>
        <v/>
      </c>
      <c r="BJ213" s="10" t="str">
        <f t="shared" si="222"/>
        <v/>
      </c>
      <c r="BK213" s="10" t="str">
        <f t="shared" si="223"/>
        <v/>
      </c>
      <c r="BL213" s="10" t="str">
        <f t="shared" si="224"/>
        <v/>
      </c>
      <c r="BM213" s="10" t="str">
        <f t="shared" si="225"/>
        <v/>
      </c>
      <c r="BN213" s="10" t="str">
        <f t="shared" si="226"/>
        <v/>
      </c>
      <c r="BO213" s="10" t="str">
        <f t="shared" si="227"/>
        <v/>
      </c>
      <c r="BP213" s="10" t="str">
        <f t="shared" si="228"/>
        <v/>
      </c>
      <c r="BQ213" s="10" t="str">
        <f t="shared" si="229"/>
        <v/>
      </c>
      <c r="BR213" s="10" t="str">
        <f t="shared" si="230"/>
        <v/>
      </c>
      <c r="BS213" s="10" t="str">
        <f t="shared" si="231"/>
        <v/>
      </c>
      <c r="BT213" s="10" t="str">
        <f t="shared" si="232"/>
        <v/>
      </c>
      <c r="BU213" s="10" t="str">
        <f t="shared" si="233"/>
        <v/>
      </c>
      <c r="BV213" s="10" t="str">
        <f t="shared" si="234"/>
        <v/>
      </c>
      <c r="BW213" s="10" t="str">
        <f t="shared" si="235"/>
        <v/>
      </c>
      <c r="BX213" s="10" t="str">
        <f t="shared" si="292"/>
        <v/>
      </c>
      <c r="BY213" s="10" t="str">
        <f t="shared" si="293"/>
        <v>-</v>
      </c>
      <c r="BZ213" s="10" t="str">
        <f t="shared" si="294"/>
        <v>-</v>
      </c>
      <c r="CA213" s="10" t="str">
        <f t="shared" si="295"/>
        <v>-</v>
      </c>
      <c r="CB213" s="31">
        <f t="shared" si="296"/>
        <v>15</v>
      </c>
      <c r="CD213">
        <f t="shared" si="289"/>
        <v>0</v>
      </c>
      <c r="EO213" s="10">
        <v>204</v>
      </c>
      <c r="EQ213" s="10">
        <f t="shared" si="259"/>
        <v>180</v>
      </c>
      <c r="ER213" s="10" t="str">
        <f t="shared" si="290"/>
        <v>(181)</v>
      </c>
    </row>
    <row r="214" spans="1:148" ht="15.75" x14ac:dyDescent="0.25">
      <c r="A214" s="7" t="str">
        <f t="shared" ref="A214:A220" si="319">IF(BF214&gt;1,AG214&amp;" ("&amp;AF214&amp;")",AG214&amp;" ("&amp;AH214&amp;")")</f>
        <v>180 (181)</v>
      </c>
      <c r="B214" s="8"/>
      <c r="C214" s="9"/>
      <c r="D214" s="20">
        <f t="shared" si="261"/>
        <v>0</v>
      </c>
      <c r="E214" s="18"/>
      <c r="F214" s="14">
        <f t="shared" si="262"/>
        <v>0</v>
      </c>
      <c r="G214" s="19" t="e">
        <f t="shared" si="263"/>
        <v>#DIV/0!</v>
      </c>
      <c r="H214" s="18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29"/>
      <c r="T214" s="14"/>
      <c r="U214" s="14"/>
      <c r="V214" s="14"/>
      <c r="W214" s="64"/>
      <c r="X214" s="14"/>
      <c r="Y214" s="14"/>
      <c r="Z214" s="14"/>
      <c r="AA214" s="14"/>
      <c r="AB214" s="24">
        <f t="shared" si="264"/>
        <v>17</v>
      </c>
      <c r="AC214" s="68" t="str">
        <f t="shared" si="265"/>
        <v>-</v>
      </c>
      <c r="AD214" s="68" t="str">
        <f t="shared" si="266"/>
        <v>-</v>
      </c>
      <c r="AE214" s="68" t="str">
        <f t="shared" si="267"/>
        <v>-</v>
      </c>
      <c r="AF214" s="32">
        <v>181</v>
      </c>
      <c r="AG214" s="32">
        <f t="shared" ref="AG214:AG220" si="320">IF(D214&lt;D213,AI214,AG213)</f>
        <v>180</v>
      </c>
      <c r="AH214" s="32" t="str">
        <f t="shared" si="268"/>
        <v>-</v>
      </c>
      <c r="AI214" s="17">
        <v>210</v>
      </c>
      <c r="AL214" s="10">
        <f t="shared" ref="AL214:AL220" si="321">COUNT($I$3,I214,H214)</f>
        <v>0</v>
      </c>
      <c r="AM214" s="10">
        <f t="shared" ref="AM214:AM220" si="322">COUNT($J$3,J214,I214)</f>
        <v>1</v>
      </c>
      <c r="AN214" s="10">
        <f t="shared" ref="AN214:AN220" si="323">COUNT($K$3,K214,J214)</f>
        <v>1</v>
      </c>
      <c r="AO214" s="10">
        <f t="shared" ref="AO214:AO220" si="324">COUNT($L$3,L214,K214)</f>
        <v>1</v>
      </c>
      <c r="AP214" s="10">
        <f t="shared" ref="AP214:AP220" si="325">COUNT($M$3,M214,L214)</f>
        <v>1</v>
      </c>
      <c r="AQ214" s="10">
        <f t="shared" ref="AQ214:AQ220" si="326">COUNT($N$3,N214,M214)</f>
        <v>1</v>
      </c>
      <c r="AR214" s="10">
        <f t="shared" ref="AR214:AR220" si="327">COUNT($O$3,O214,N214)</f>
        <v>1</v>
      </c>
      <c r="AS214" s="10">
        <f t="shared" ref="AS214:AS220" si="328">COUNT($P$3,P214,O214)</f>
        <v>1</v>
      </c>
      <c r="AT214" s="10">
        <f t="shared" ref="AT214:AT220" si="329">COUNT($Q$3,Q214,P214)</f>
        <v>1</v>
      </c>
      <c r="AU214" s="10">
        <f t="shared" ref="AU214:AU220" si="330">COUNT($R$3,R214,Q214)</f>
        <v>1</v>
      </c>
      <c r="AV214" s="10">
        <f t="shared" ref="AV214:AV220" si="331">COUNT($S$3,S214,R214)</f>
        <v>1</v>
      </c>
      <c r="AW214" s="10">
        <f t="shared" ref="AW214:AW220" si="332">COUNT($T$3,T214,S214)</f>
        <v>1</v>
      </c>
      <c r="AX214" s="10">
        <f t="shared" ref="AX214:AX220" si="333">COUNT($U$3,U214,T214)</f>
        <v>1</v>
      </c>
      <c r="AY214" s="10">
        <f t="shared" ref="AY214:AY220" si="334">COUNT($V$3,V214,U214)</f>
        <v>1</v>
      </c>
      <c r="AZ214" s="10">
        <f t="shared" ref="AZ214:AZ220" si="335">COUNT($W$3,W214,V214)</f>
        <v>0</v>
      </c>
      <c r="BA214" s="10">
        <f t="shared" ref="BA214:BA220" si="336">COUNT($X$3,X214,W214)</f>
        <v>1</v>
      </c>
      <c r="BB214" s="10">
        <f t="shared" ref="BB214:BB220" si="337">COUNT($Y$3,Y214,X214)</f>
        <v>1</v>
      </c>
      <c r="BC214" s="10">
        <f t="shared" ref="BC214:BC220" si="338">COUNT($Z$3,Z214,Y214)</f>
        <v>1</v>
      </c>
      <c r="BD214" s="10">
        <f t="shared" ref="BD214:BD220" si="339">COUNT($AA$3,AA214,Z214)</f>
        <v>1</v>
      </c>
      <c r="BF214" s="10">
        <f t="shared" ref="BF214:BF220" si="340">IF(H214="x",1,2)</f>
        <v>2</v>
      </c>
      <c r="BI214" s="10" t="str">
        <f t="shared" ref="BI214:BI220" si="341">IF($F214&gt;0,LARGE($I214:$AA214,1),"")</f>
        <v/>
      </c>
      <c r="BJ214" s="10" t="str">
        <f t="shared" si="222"/>
        <v/>
      </c>
      <c r="BK214" s="10" t="str">
        <f t="shared" si="223"/>
        <v/>
      </c>
      <c r="BL214" s="10" t="str">
        <f t="shared" si="224"/>
        <v/>
      </c>
      <c r="BM214" s="10" t="str">
        <f t="shared" si="225"/>
        <v/>
      </c>
      <c r="BN214" s="10" t="str">
        <f t="shared" si="226"/>
        <v/>
      </c>
      <c r="BO214" s="10" t="str">
        <f t="shared" si="227"/>
        <v/>
      </c>
      <c r="BP214" s="10" t="str">
        <f t="shared" si="228"/>
        <v/>
      </c>
      <c r="BQ214" s="10" t="str">
        <f t="shared" si="229"/>
        <v/>
      </c>
      <c r="BR214" s="10" t="str">
        <f t="shared" si="230"/>
        <v/>
      </c>
      <c r="BS214" s="10" t="str">
        <f t="shared" si="231"/>
        <v/>
      </c>
      <c r="BT214" s="10" t="str">
        <f t="shared" si="232"/>
        <v/>
      </c>
      <c r="BU214" s="10" t="str">
        <f t="shared" si="233"/>
        <v/>
      </c>
      <c r="BV214" s="10" t="str">
        <f t="shared" si="234"/>
        <v/>
      </c>
      <c r="BW214" s="10" t="str">
        <f t="shared" si="235"/>
        <v/>
      </c>
      <c r="BX214" s="10" t="str">
        <f t="shared" si="292"/>
        <v/>
      </c>
      <c r="BY214" s="10" t="str">
        <f t="shared" si="293"/>
        <v>-</v>
      </c>
      <c r="BZ214" s="10" t="str">
        <f t="shared" si="294"/>
        <v>-</v>
      </c>
      <c r="CA214" s="10" t="str">
        <f t="shared" si="295"/>
        <v>-</v>
      </c>
      <c r="CB214" s="31">
        <f t="shared" si="296"/>
        <v>15</v>
      </c>
      <c r="CD214">
        <f t="shared" ref="CD214:CD220" si="342">SUM(BI214:BX214)</f>
        <v>0</v>
      </c>
      <c r="EO214" s="10">
        <v>208</v>
      </c>
      <c r="EQ214" s="10">
        <f t="shared" ref="EQ214:EQ220" si="343">IF(BF214&gt;1,AG214,"")</f>
        <v>180</v>
      </c>
      <c r="ER214" s="10" t="str">
        <f t="shared" ref="ER214:ER220" si="344">IF(BF214&gt;1,"("&amp;AF214&amp;")","("&amp;AH214&amp;")")</f>
        <v>(181)</v>
      </c>
    </row>
    <row r="215" spans="1:148" ht="15.75" x14ac:dyDescent="0.25">
      <c r="A215" s="7" t="str">
        <f t="shared" si="319"/>
        <v>180 (181)</v>
      </c>
      <c r="B215" s="8"/>
      <c r="C215" s="9"/>
      <c r="D215" s="20">
        <f t="shared" si="261"/>
        <v>0</v>
      </c>
      <c r="E215" s="18"/>
      <c r="F215" s="14">
        <f t="shared" si="262"/>
        <v>0</v>
      </c>
      <c r="G215" s="19" t="e">
        <f t="shared" si="263"/>
        <v>#DIV/0!</v>
      </c>
      <c r="H215" s="18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29"/>
      <c r="T215" s="14"/>
      <c r="U215" s="14"/>
      <c r="V215" s="64"/>
      <c r="W215" s="64"/>
      <c r="X215" s="14"/>
      <c r="Y215" s="14"/>
      <c r="Z215" s="14"/>
      <c r="AA215" s="14"/>
      <c r="AB215" s="24">
        <f t="shared" si="264"/>
        <v>17</v>
      </c>
      <c r="AC215" s="68" t="str">
        <f t="shared" si="265"/>
        <v>-</v>
      </c>
      <c r="AD215" s="68" t="str">
        <f t="shared" si="266"/>
        <v>-</v>
      </c>
      <c r="AE215" s="68" t="str">
        <f t="shared" si="267"/>
        <v>-</v>
      </c>
      <c r="AF215" s="32">
        <v>181</v>
      </c>
      <c r="AG215" s="32">
        <f t="shared" si="320"/>
        <v>180</v>
      </c>
      <c r="AH215" s="32" t="str">
        <f t="shared" si="268"/>
        <v>-</v>
      </c>
      <c r="AI215" s="17">
        <v>211</v>
      </c>
      <c r="AL215" s="10">
        <f t="shared" si="321"/>
        <v>0</v>
      </c>
      <c r="AM215" s="10">
        <f t="shared" si="322"/>
        <v>1</v>
      </c>
      <c r="AN215" s="10">
        <f t="shared" si="323"/>
        <v>1</v>
      </c>
      <c r="AO215" s="10">
        <f t="shared" si="324"/>
        <v>1</v>
      </c>
      <c r="AP215" s="10">
        <f t="shared" si="325"/>
        <v>1</v>
      </c>
      <c r="AQ215" s="10">
        <f t="shared" si="326"/>
        <v>1</v>
      </c>
      <c r="AR215" s="10">
        <f t="shared" si="327"/>
        <v>1</v>
      </c>
      <c r="AS215" s="10">
        <f t="shared" si="328"/>
        <v>1</v>
      </c>
      <c r="AT215" s="10">
        <f t="shared" si="329"/>
        <v>1</v>
      </c>
      <c r="AU215" s="10">
        <f t="shared" si="330"/>
        <v>1</v>
      </c>
      <c r="AV215" s="10">
        <f t="shared" si="331"/>
        <v>1</v>
      </c>
      <c r="AW215" s="10">
        <f t="shared" si="332"/>
        <v>1</v>
      </c>
      <c r="AX215" s="10">
        <f t="shared" si="333"/>
        <v>1</v>
      </c>
      <c r="AY215" s="10">
        <f t="shared" si="334"/>
        <v>1</v>
      </c>
      <c r="AZ215" s="10">
        <f t="shared" si="335"/>
        <v>0</v>
      </c>
      <c r="BA215" s="10">
        <f t="shared" si="336"/>
        <v>1</v>
      </c>
      <c r="BB215" s="10">
        <f t="shared" si="337"/>
        <v>1</v>
      </c>
      <c r="BC215" s="10">
        <f t="shared" si="338"/>
        <v>1</v>
      </c>
      <c r="BD215" s="10">
        <f t="shared" si="339"/>
        <v>1</v>
      </c>
      <c r="BF215" s="10">
        <f t="shared" si="340"/>
        <v>2</v>
      </c>
      <c r="BI215" s="10" t="str">
        <f t="shared" si="341"/>
        <v/>
      </c>
      <c r="BJ215" s="10" t="str">
        <f t="shared" si="222"/>
        <v/>
      </c>
      <c r="BK215" s="10" t="str">
        <f t="shared" si="223"/>
        <v/>
      </c>
      <c r="BL215" s="10" t="str">
        <f t="shared" si="224"/>
        <v/>
      </c>
      <c r="BM215" s="10" t="str">
        <f t="shared" si="225"/>
        <v/>
      </c>
      <c r="BN215" s="10" t="str">
        <f t="shared" si="226"/>
        <v/>
      </c>
      <c r="BO215" s="10" t="str">
        <f t="shared" si="227"/>
        <v/>
      </c>
      <c r="BP215" s="10" t="str">
        <f t="shared" si="228"/>
        <v/>
      </c>
      <c r="BQ215" s="10" t="str">
        <f t="shared" si="229"/>
        <v/>
      </c>
      <c r="BR215" s="10" t="str">
        <f t="shared" si="230"/>
        <v/>
      </c>
      <c r="BS215" s="10" t="str">
        <f t="shared" si="231"/>
        <v/>
      </c>
      <c r="BT215" s="10" t="str">
        <f t="shared" si="232"/>
        <v/>
      </c>
      <c r="BU215" s="10" t="str">
        <f t="shared" si="233"/>
        <v/>
      </c>
      <c r="BV215" s="10" t="str">
        <f t="shared" si="234"/>
        <v/>
      </c>
      <c r="BW215" s="10" t="str">
        <f t="shared" si="235"/>
        <v/>
      </c>
      <c r="BX215" s="10" t="str">
        <f t="shared" si="292"/>
        <v/>
      </c>
      <c r="BY215" s="10" t="str">
        <f t="shared" si="293"/>
        <v>-</v>
      </c>
      <c r="BZ215" s="10" t="str">
        <f t="shared" si="294"/>
        <v>-</v>
      </c>
      <c r="CA215" s="10" t="str">
        <f t="shared" si="295"/>
        <v>-</v>
      </c>
      <c r="CB215" s="31">
        <f t="shared" si="296"/>
        <v>15</v>
      </c>
      <c r="CD215">
        <f t="shared" si="342"/>
        <v>0</v>
      </c>
      <c r="EO215" s="10">
        <v>209</v>
      </c>
      <c r="EQ215" s="10">
        <f t="shared" si="343"/>
        <v>180</v>
      </c>
      <c r="ER215" s="10" t="str">
        <f t="shared" si="344"/>
        <v>(181)</v>
      </c>
    </row>
    <row r="216" spans="1:148" ht="15.75" x14ac:dyDescent="0.25">
      <c r="A216" s="7" t="str">
        <f t="shared" si="319"/>
        <v>180 (181)</v>
      </c>
      <c r="B216" s="8"/>
      <c r="C216" s="9"/>
      <c r="D216" s="20">
        <f t="shared" si="261"/>
        <v>0</v>
      </c>
      <c r="E216" s="18"/>
      <c r="F216" s="14">
        <f t="shared" si="262"/>
        <v>0</v>
      </c>
      <c r="G216" s="19" t="e">
        <f t="shared" si="263"/>
        <v>#DIV/0!</v>
      </c>
      <c r="H216" s="18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29"/>
      <c r="T216" s="14"/>
      <c r="U216" s="14"/>
      <c r="V216" s="14"/>
      <c r="W216" s="64"/>
      <c r="X216" s="14"/>
      <c r="Y216" s="14"/>
      <c r="Z216" s="14"/>
      <c r="AA216" s="14"/>
      <c r="AB216" s="24">
        <f t="shared" si="264"/>
        <v>17</v>
      </c>
      <c r="AC216" s="68" t="str">
        <f t="shared" si="265"/>
        <v>-</v>
      </c>
      <c r="AD216" s="68" t="str">
        <f t="shared" si="266"/>
        <v>-</v>
      </c>
      <c r="AE216" s="68" t="str">
        <f t="shared" si="267"/>
        <v>-</v>
      </c>
      <c r="AF216" s="32">
        <v>181</v>
      </c>
      <c r="AG216" s="32">
        <f t="shared" si="320"/>
        <v>180</v>
      </c>
      <c r="AH216" s="32" t="str">
        <f t="shared" si="268"/>
        <v>-</v>
      </c>
      <c r="AI216" s="17">
        <v>212</v>
      </c>
      <c r="AL216" s="10">
        <f t="shared" si="321"/>
        <v>0</v>
      </c>
      <c r="AM216" s="10">
        <f t="shared" si="322"/>
        <v>1</v>
      </c>
      <c r="AN216" s="10">
        <f t="shared" si="323"/>
        <v>1</v>
      </c>
      <c r="AO216" s="10">
        <f t="shared" si="324"/>
        <v>1</v>
      </c>
      <c r="AP216" s="10">
        <f t="shared" si="325"/>
        <v>1</v>
      </c>
      <c r="AQ216" s="10">
        <f t="shared" si="326"/>
        <v>1</v>
      </c>
      <c r="AR216" s="10">
        <f t="shared" si="327"/>
        <v>1</v>
      </c>
      <c r="AS216" s="10">
        <f t="shared" si="328"/>
        <v>1</v>
      </c>
      <c r="AT216" s="10">
        <f t="shared" si="329"/>
        <v>1</v>
      </c>
      <c r="AU216" s="10">
        <f t="shared" si="330"/>
        <v>1</v>
      </c>
      <c r="AV216" s="10">
        <f t="shared" si="331"/>
        <v>1</v>
      </c>
      <c r="AW216" s="10">
        <f t="shared" si="332"/>
        <v>1</v>
      </c>
      <c r="AX216" s="10">
        <f t="shared" si="333"/>
        <v>1</v>
      </c>
      <c r="AY216" s="10">
        <f t="shared" si="334"/>
        <v>1</v>
      </c>
      <c r="AZ216" s="10">
        <f t="shared" si="335"/>
        <v>0</v>
      </c>
      <c r="BA216" s="10">
        <f t="shared" si="336"/>
        <v>1</v>
      </c>
      <c r="BB216" s="10">
        <f t="shared" si="337"/>
        <v>1</v>
      </c>
      <c r="BC216" s="10">
        <f t="shared" si="338"/>
        <v>1</v>
      </c>
      <c r="BD216" s="10">
        <f t="shared" si="339"/>
        <v>1</v>
      </c>
      <c r="BF216" s="10">
        <f t="shared" si="340"/>
        <v>2</v>
      </c>
      <c r="BI216" s="10" t="str">
        <f t="shared" si="341"/>
        <v/>
      </c>
      <c r="BJ216" s="10" t="str">
        <f t="shared" si="222"/>
        <v/>
      </c>
      <c r="BK216" s="10" t="str">
        <f t="shared" si="223"/>
        <v/>
      </c>
      <c r="BL216" s="10" t="str">
        <f t="shared" si="224"/>
        <v/>
      </c>
      <c r="BM216" s="10" t="str">
        <f t="shared" si="225"/>
        <v/>
      </c>
      <c r="BN216" s="10" t="str">
        <f t="shared" si="226"/>
        <v/>
      </c>
      <c r="BO216" s="10" t="str">
        <f t="shared" si="227"/>
        <v/>
      </c>
      <c r="BP216" s="10" t="str">
        <f t="shared" si="228"/>
        <v/>
      </c>
      <c r="BQ216" s="10" t="str">
        <f t="shared" si="229"/>
        <v/>
      </c>
      <c r="BR216" s="10" t="str">
        <f t="shared" si="230"/>
        <v/>
      </c>
      <c r="BS216" s="10" t="str">
        <f t="shared" si="231"/>
        <v/>
      </c>
      <c r="BT216" s="10" t="str">
        <f t="shared" si="232"/>
        <v/>
      </c>
      <c r="BU216" s="10" t="str">
        <f t="shared" si="233"/>
        <v/>
      </c>
      <c r="BV216" s="10" t="str">
        <f t="shared" si="234"/>
        <v/>
      </c>
      <c r="BW216" s="10" t="str">
        <f t="shared" si="235"/>
        <v/>
      </c>
      <c r="BX216" s="10" t="str">
        <f t="shared" si="292"/>
        <v/>
      </c>
      <c r="BY216" s="10" t="str">
        <f t="shared" si="293"/>
        <v>-</v>
      </c>
      <c r="BZ216" s="10" t="str">
        <f t="shared" si="294"/>
        <v>-</v>
      </c>
      <c r="CA216" s="10" t="str">
        <f t="shared" si="295"/>
        <v>-</v>
      </c>
      <c r="CB216" s="31">
        <f t="shared" si="296"/>
        <v>15</v>
      </c>
      <c r="CD216">
        <f t="shared" si="342"/>
        <v>0</v>
      </c>
      <c r="EO216" s="10">
        <v>210</v>
      </c>
      <c r="EQ216" s="10">
        <f t="shared" si="343"/>
        <v>180</v>
      </c>
      <c r="ER216" s="10" t="str">
        <f t="shared" si="344"/>
        <v>(181)</v>
      </c>
    </row>
    <row r="217" spans="1:148" ht="15.75" x14ac:dyDescent="0.25">
      <c r="A217" s="7" t="str">
        <f t="shared" si="319"/>
        <v>180 (181)</v>
      </c>
      <c r="B217" s="8"/>
      <c r="C217" s="9"/>
      <c r="D217" s="20">
        <f t="shared" si="261"/>
        <v>0</v>
      </c>
      <c r="E217" s="18"/>
      <c r="F217" s="14">
        <f t="shared" si="262"/>
        <v>0</v>
      </c>
      <c r="G217" s="19" t="e">
        <f t="shared" si="263"/>
        <v>#DIV/0!</v>
      </c>
      <c r="H217" s="18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29"/>
      <c r="T217" s="14"/>
      <c r="U217" s="14"/>
      <c r="V217" s="64"/>
      <c r="W217" s="64"/>
      <c r="X217" s="14"/>
      <c r="Y217" s="14"/>
      <c r="Z217" s="14"/>
      <c r="AA217" s="14"/>
      <c r="AB217" s="24">
        <f t="shared" si="264"/>
        <v>17</v>
      </c>
      <c r="AC217" s="68" t="str">
        <f t="shared" si="265"/>
        <v>-</v>
      </c>
      <c r="AD217" s="68" t="str">
        <f t="shared" si="266"/>
        <v>-</v>
      </c>
      <c r="AE217" s="68" t="str">
        <f t="shared" si="267"/>
        <v>-</v>
      </c>
      <c r="AF217" s="32">
        <v>181</v>
      </c>
      <c r="AG217" s="32">
        <f t="shared" si="320"/>
        <v>180</v>
      </c>
      <c r="AH217" s="32" t="str">
        <f t="shared" si="268"/>
        <v>-</v>
      </c>
      <c r="AI217" s="17">
        <v>213</v>
      </c>
      <c r="AL217" s="10">
        <f t="shared" si="321"/>
        <v>0</v>
      </c>
      <c r="AM217" s="10">
        <f t="shared" si="322"/>
        <v>1</v>
      </c>
      <c r="AN217" s="10">
        <f t="shared" si="323"/>
        <v>1</v>
      </c>
      <c r="AO217" s="10">
        <f t="shared" si="324"/>
        <v>1</v>
      </c>
      <c r="AP217" s="10">
        <f t="shared" si="325"/>
        <v>1</v>
      </c>
      <c r="AQ217" s="10">
        <f t="shared" si="326"/>
        <v>1</v>
      </c>
      <c r="AR217" s="10">
        <f t="shared" si="327"/>
        <v>1</v>
      </c>
      <c r="AS217" s="10">
        <f t="shared" si="328"/>
        <v>1</v>
      </c>
      <c r="AT217" s="10">
        <f t="shared" si="329"/>
        <v>1</v>
      </c>
      <c r="AU217" s="10">
        <f t="shared" si="330"/>
        <v>1</v>
      </c>
      <c r="AV217" s="10">
        <f t="shared" si="331"/>
        <v>1</v>
      </c>
      <c r="AW217" s="10">
        <f t="shared" si="332"/>
        <v>1</v>
      </c>
      <c r="AX217" s="10">
        <f t="shared" si="333"/>
        <v>1</v>
      </c>
      <c r="AY217" s="10">
        <f t="shared" si="334"/>
        <v>1</v>
      </c>
      <c r="AZ217" s="10">
        <f t="shared" si="335"/>
        <v>0</v>
      </c>
      <c r="BA217" s="10">
        <f t="shared" si="336"/>
        <v>1</v>
      </c>
      <c r="BB217" s="10">
        <f t="shared" si="337"/>
        <v>1</v>
      </c>
      <c r="BC217" s="10">
        <f t="shared" si="338"/>
        <v>1</v>
      </c>
      <c r="BD217" s="10">
        <f t="shared" si="339"/>
        <v>1</v>
      </c>
      <c r="BF217" s="10">
        <f t="shared" si="340"/>
        <v>2</v>
      </c>
      <c r="BI217" s="10" t="str">
        <f t="shared" si="341"/>
        <v/>
      </c>
      <c r="BJ217" s="10" t="str">
        <f t="shared" si="222"/>
        <v/>
      </c>
      <c r="BK217" s="10" t="str">
        <f t="shared" si="223"/>
        <v/>
      </c>
      <c r="BL217" s="10" t="str">
        <f t="shared" si="224"/>
        <v/>
      </c>
      <c r="BM217" s="10" t="str">
        <f t="shared" si="225"/>
        <v/>
      </c>
      <c r="BN217" s="10" t="str">
        <f t="shared" si="226"/>
        <v/>
      </c>
      <c r="BO217" s="10" t="str">
        <f t="shared" si="227"/>
        <v/>
      </c>
      <c r="BP217" s="10" t="str">
        <f t="shared" si="228"/>
        <v/>
      </c>
      <c r="BQ217" s="10" t="str">
        <f t="shared" si="229"/>
        <v/>
      </c>
      <c r="BR217" s="10" t="str">
        <f t="shared" si="230"/>
        <v/>
      </c>
      <c r="BS217" s="10" t="str">
        <f t="shared" si="231"/>
        <v/>
      </c>
      <c r="BT217" s="10" t="str">
        <f t="shared" si="232"/>
        <v/>
      </c>
      <c r="BU217" s="10" t="str">
        <f t="shared" si="233"/>
        <v/>
      </c>
      <c r="BV217" s="10" t="str">
        <f t="shared" si="234"/>
        <v/>
      </c>
      <c r="BW217" s="10" t="str">
        <f t="shared" si="235"/>
        <v/>
      </c>
      <c r="BX217" s="10" t="str">
        <f t="shared" si="292"/>
        <v/>
      </c>
      <c r="BY217" s="10" t="str">
        <f t="shared" si="293"/>
        <v>-</v>
      </c>
      <c r="BZ217" s="10" t="str">
        <f t="shared" si="294"/>
        <v>-</v>
      </c>
      <c r="CA217" s="10" t="str">
        <f t="shared" si="295"/>
        <v>-</v>
      </c>
      <c r="CB217" s="31">
        <f t="shared" si="296"/>
        <v>15</v>
      </c>
      <c r="CD217">
        <f t="shared" si="342"/>
        <v>0</v>
      </c>
      <c r="EO217" s="10">
        <v>211</v>
      </c>
      <c r="EQ217" s="10">
        <f t="shared" si="343"/>
        <v>180</v>
      </c>
      <c r="ER217" s="10" t="str">
        <f t="shared" si="344"/>
        <v>(181)</v>
      </c>
    </row>
    <row r="218" spans="1:148" ht="15.75" x14ac:dyDescent="0.25">
      <c r="A218" s="7" t="str">
        <f t="shared" si="319"/>
        <v>180 (181)</v>
      </c>
      <c r="B218" s="8"/>
      <c r="C218" s="9"/>
      <c r="D218" s="20">
        <f t="shared" si="261"/>
        <v>0</v>
      </c>
      <c r="E218" s="18"/>
      <c r="F218" s="14">
        <f t="shared" si="262"/>
        <v>0</v>
      </c>
      <c r="G218" s="19" t="e">
        <f t="shared" si="263"/>
        <v>#DIV/0!</v>
      </c>
      <c r="H218" s="18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29"/>
      <c r="T218" s="14"/>
      <c r="U218" s="14"/>
      <c r="V218" s="64"/>
      <c r="W218" s="64"/>
      <c r="X218" s="14"/>
      <c r="Y218" s="14"/>
      <c r="Z218" s="14"/>
      <c r="AA218" s="14"/>
      <c r="AB218" s="24">
        <f t="shared" si="264"/>
        <v>17</v>
      </c>
      <c r="AC218" s="68" t="str">
        <f t="shared" si="265"/>
        <v>-</v>
      </c>
      <c r="AD218" s="68" t="str">
        <f t="shared" si="266"/>
        <v>-</v>
      </c>
      <c r="AE218" s="68" t="str">
        <f t="shared" si="267"/>
        <v>-</v>
      </c>
      <c r="AF218" s="32">
        <v>181</v>
      </c>
      <c r="AG218" s="32">
        <f t="shared" si="320"/>
        <v>180</v>
      </c>
      <c r="AH218" s="32" t="str">
        <f t="shared" si="268"/>
        <v>-</v>
      </c>
      <c r="AI218" s="17">
        <v>214</v>
      </c>
      <c r="AL218" s="10">
        <f t="shared" si="321"/>
        <v>0</v>
      </c>
      <c r="AM218" s="10">
        <f t="shared" si="322"/>
        <v>1</v>
      </c>
      <c r="AN218" s="10">
        <f t="shared" si="323"/>
        <v>1</v>
      </c>
      <c r="AO218" s="10">
        <f t="shared" si="324"/>
        <v>1</v>
      </c>
      <c r="AP218" s="10">
        <f t="shared" si="325"/>
        <v>1</v>
      </c>
      <c r="AQ218" s="10">
        <f t="shared" si="326"/>
        <v>1</v>
      </c>
      <c r="AR218" s="10">
        <f t="shared" si="327"/>
        <v>1</v>
      </c>
      <c r="AS218" s="10">
        <f t="shared" si="328"/>
        <v>1</v>
      </c>
      <c r="AT218" s="10">
        <f t="shared" si="329"/>
        <v>1</v>
      </c>
      <c r="AU218" s="10">
        <f t="shared" si="330"/>
        <v>1</v>
      </c>
      <c r="AV218" s="10">
        <f t="shared" si="331"/>
        <v>1</v>
      </c>
      <c r="AW218" s="10">
        <f t="shared" si="332"/>
        <v>1</v>
      </c>
      <c r="AX218" s="10">
        <f t="shared" si="333"/>
        <v>1</v>
      </c>
      <c r="AY218" s="10">
        <f t="shared" si="334"/>
        <v>1</v>
      </c>
      <c r="AZ218" s="10">
        <f t="shared" si="335"/>
        <v>0</v>
      </c>
      <c r="BA218" s="10">
        <f t="shared" si="336"/>
        <v>1</v>
      </c>
      <c r="BB218" s="10">
        <f t="shared" si="337"/>
        <v>1</v>
      </c>
      <c r="BC218" s="10">
        <f t="shared" si="338"/>
        <v>1</v>
      </c>
      <c r="BD218" s="10">
        <f t="shared" si="339"/>
        <v>1</v>
      </c>
      <c r="BF218" s="10">
        <f t="shared" si="340"/>
        <v>2</v>
      </c>
      <c r="BI218" s="10" t="str">
        <f t="shared" si="341"/>
        <v/>
      </c>
      <c r="BJ218" s="10" t="str">
        <f t="shared" si="222"/>
        <v/>
      </c>
      <c r="BK218" s="10" t="str">
        <f t="shared" si="223"/>
        <v/>
      </c>
      <c r="BL218" s="10" t="str">
        <f t="shared" si="224"/>
        <v/>
      </c>
      <c r="BM218" s="10" t="str">
        <f t="shared" si="225"/>
        <v/>
      </c>
      <c r="BN218" s="10" t="str">
        <f t="shared" si="226"/>
        <v/>
      </c>
      <c r="BO218" s="10" t="str">
        <f t="shared" si="227"/>
        <v/>
      </c>
      <c r="BP218" s="10" t="str">
        <f t="shared" si="228"/>
        <v/>
      </c>
      <c r="BQ218" s="10" t="str">
        <f t="shared" si="229"/>
        <v/>
      </c>
      <c r="BR218" s="10" t="str">
        <f t="shared" si="230"/>
        <v/>
      </c>
      <c r="BS218" s="10" t="str">
        <f t="shared" si="231"/>
        <v/>
      </c>
      <c r="BT218" s="10" t="str">
        <f t="shared" si="232"/>
        <v/>
      </c>
      <c r="BU218" s="10" t="str">
        <f t="shared" si="233"/>
        <v/>
      </c>
      <c r="BV218" s="10" t="str">
        <f t="shared" si="234"/>
        <v/>
      </c>
      <c r="BW218" s="10" t="str">
        <f t="shared" si="235"/>
        <v/>
      </c>
      <c r="BX218" s="10" t="str">
        <f t="shared" si="292"/>
        <v/>
      </c>
      <c r="BY218" s="10" t="str">
        <f t="shared" si="293"/>
        <v>-</v>
      </c>
      <c r="BZ218" s="10" t="str">
        <f t="shared" si="294"/>
        <v>-</v>
      </c>
      <c r="CA218" s="10" t="str">
        <f t="shared" si="295"/>
        <v>-</v>
      </c>
      <c r="CB218" s="31">
        <f t="shared" si="296"/>
        <v>15</v>
      </c>
      <c r="CD218">
        <f t="shared" si="342"/>
        <v>0</v>
      </c>
      <c r="EO218" s="10">
        <v>212</v>
      </c>
      <c r="EQ218" s="10">
        <f t="shared" si="343"/>
        <v>180</v>
      </c>
      <c r="ER218" s="10" t="str">
        <f t="shared" si="344"/>
        <v>(181)</v>
      </c>
    </row>
    <row r="219" spans="1:148" ht="15.75" x14ac:dyDescent="0.25">
      <c r="A219" s="7" t="str">
        <f t="shared" si="319"/>
        <v>180 (181)</v>
      </c>
      <c r="B219" s="8"/>
      <c r="C219" s="9"/>
      <c r="D219" s="20">
        <f t="shared" si="261"/>
        <v>0</v>
      </c>
      <c r="E219" s="18"/>
      <c r="F219" s="14">
        <f t="shared" si="262"/>
        <v>0</v>
      </c>
      <c r="G219" s="19" t="e">
        <f t="shared" si="263"/>
        <v>#DIV/0!</v>
      </c>
      <c r="H219" s="18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29"/>
      <c r="T219" s="14"/>
      <c r="U219" s="14"/>
      <c r="V219" s="14"/>
      <c r="W219" s="64"/>
      <c r="X219" s="14"/>
      <c r="Y219" s="14"/>
      <c r="Z219" s="14"/>
      <c r="AA219" s="14"/>
      <c r="AB219" s="24">
        <f t="shared" si="264"/>
        <v>17</v>
      </c>
      <c r="AC219" s="68" t="str">
        <f t="shared" si="265"/>
        <v>-</v>
      </c>
      <c r="AD219" s="68" t="str">
        <f t="shared" si="266"/>
        <v>-</v>
      </c>
      <c r="AE219" s="68" t="str">
        <f t="shared" si="267"/>
        <v>-</v>
      </c>
      <c r="AF219" s="32">
        <v>181</v>
      </c>
      <c r="AG219" s="32">
        <f t="shared" si="320"/>
        <v>180</v>
      </c>
      <c r="AH219" s="32" t="str">
        <f t="shared" si="268"/>
        <v>-</v>
      </c>
      <c r="AI219" s="17">
        <v>215</v>
      </c>
      <c r="AL219" s="10">
        <f t="shared" si="321"/>
        <v>0</v>
      </c>
      <c r="AM219" s="10">
        <f t="shared" si="322"/>
        <v>1</v>
      </c>
      <c r="AN219" s="10">
        <f t="shared" si="323"/>
        <v>1</v>
      </c>
      <c r="AO219" s="10">
        <f t="shared" si="324"/>
        <v>1</v>
      </c>
      <c r="AP219" s="10">
        <f t="shared" si="325"/>
        <v>1</v>
      </c>
      <c r="AQ219" s="10">
        <f t="shared" si="326"/>
        <v>1</v>
      </c>
      <c r="AR219" s="10">
        <f t="shared" si="327"/>
        <v>1</v>
      </c>
      <c r="AS219" s="10">
        <f t="shared" si="328"/>
        <v>1</v>
      </c>
      <c r="AT219" s="10">
        <f t="shared" si="329"/>
        <v>1</v>
      </c>
      <c r="AU219" s="10">
        <f t="shared" si="330"/>
        <v>1</v>
      </c>
      <c r="AV219" s="10">
        <f t="shared" si="331"/>
        <v>1</v>
      </c>
      <c r="AW219" s="10">
        <f t="shared" si="332"/>
        <v>1</v>
      </c>
      <c r="AX219" s="10">
        <f t="shared" si="333"/>
        <v>1</v>
      </c>
      <c r="AY219" s="10">
        <f t="shared" si="334"/>
        <v>1</v>
      </c>
      <c r="AZ219" s="10">
        <f t="shared" si="335"/>
        <v>0</v>
      </c>
      <c r="BA219" s="10">
        <f t="shared" si="336"/>
        <v>1</v>
      </c>
      <c r="BB219" s="10">
        <f t="shared" si="337"/>
        <v>1</v>
      </c>
      <c r="BC219" s="10">
        <f t="shared" si="338"/>
        <v>1</v>
      </c>
      <c r="BD219" s="10">
        <f t="shared" si="339"/>
        <v>1</v>
      </c>
      <c r="BF219" s="10">
        <f t="shared" si="340"/>
        <v>2</v>
      </c>
      <c r="BI219" s="10" t="str">
        <f t="shared" si="341"/>
        <v/>
      </c>
      <c r="BJ219" s="10" t="str">
        <f t="shared" si="222"/>
        <v/>
      </c>
      <c r="BK219" s="10" t="str">
        <f t="shared" si="223"/>
        <v/>
      </c>
      <c r="BL219" s="10" t="str">
        <f t="shared" si="224"/>
        <v/>
      </c>
      <c r="BM219" s="10" t="str">
        <f t="shared" si="225"/>
        <v/>
      </c>
      <c r="BN219" s="10" t="str">
        <f t="shared" si="226"/>
        <v/>
      </c>
      <c r="BO219" s="10" t="str">
        <f t="shared" si="227"/>
        <v/>
      </c>
      <c r="BP219" s="10" t="str">
        <f t="shared" si="228"/>
        <v/>
      </c>
      <c r="BQ219" s="10" t="str">
        <f t="shared" si="229"/>
        <v/>
      </c>
      <c r="BR219" s="10" t="str">
        <f t="shared" si="230"/>
        <v/>
      </c>
      <c r="BS219" s="10" t="str">
        <f t="shared" si="231"/>
        <v/>
      </c>
      <c r="BT219" s="10" t="str">
        <f t="shared" si="232"/>
        <v/>
      </c>
      <c r="BU219" s="10" t="str">
        <f t="shared" si="233"/>
        <v/>
      </c>
      <c r="BV219" s="10" t="str">
        <f t="shared" si="234"/>
        <v/>
      </c>
      <c r="BW219" s="10" t="str">
        <f t="shared" si="235"/>
        <v/>
      </c>
      <c r="BX219" s="10" t="str">
        <f t="shared" si="292"/>
        <v/>
      </c>
      <c r="BY219" s="10" t="str">
        <f t="shared" si="293"/>
        <v>-</v>
      </c>
      <c r="BZ219" s="10" t="str">
        <f t="shared" si="294"/>
        <v>-</v>
      </c>
      <c r="CA219" s="10" t="str">
        <f t="shared" si="295"/>
        <v>-</v>
      </c>
      <c r="CB219" s="31">
        <f t="shared" si="296"/>
        <v>15</v>
      </c>
      <c r="CD219">
        <f t="shared" si="342"/>
        <v>0</v>
      </c>
      <c r="EO219" s="10">
        <v>213</v>
      </c>
      <c r="EQ219" s="10">
        <f t="shared" si="343"/>
        <v>180</v>
      </c>
      <c r="ER219" s="10" t="str">
        <f t="shared" si="344"/>
        <v>(181)</v>
      </c>
    </row>
    <row r="220" spans="1:148" ht="15.75" x14ac:dyDescent="0.25">
      <c r="A220" s="7" t="str">
        <f t="shared" si="319"/>
        <v>180 (181)</v>
      </c>
      <c r="B220" s="8"/>
      <c r="C220" s="9"/>
      <c r="D220" s="20">
        <f t="shared" si="261"/>
        <v>0</v>
      </c>
      <c r="E220" s="18"/>
      <c r="F220" s="14">
        <f t="shared" si="262"/>
        <v>0</v>
      </c>
      <c r="G220" s="19" t="e">
        <f t="shared" si="263"/>
        <v>#DIV/0!</v>
      </c>
      <c r="H220" s="18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29"/>
      <c r="T220" s="14"/>
      <c r="U220" s="14"/>
      <c r="V220" s="14"/>
      <c r="W220" s="64"/>
      <c r="X220" s="14"/>
      <c r="Y220" s="14"/>
      <c r="Z220" s="14"/>
      <c r="AA220" s="14"/>
      <c r="AB220" s="24">
        <f t="shared" si="264"/>
        <v>17</v>
      </c>
      <c r="AC220" s="68" t="str">
        <f t="shared" si="265"/>
        <v>-</v>
      </c>
      <c r="AD220" s="68" t="str">
        <f t="shared" si="266"/>
        <v>-</v>
      </c>
      <c r="AE220" s="68" t="str">
        <f t="shared" si="267"/>
        <v>-</v>
      </c>
      <c r="AF220" s="32">
        <v>181</v>
      </c>
      <c r="AG220" s="32">
        <f t="shared" si="320"/>
        <v>180</v>
      </c>
      <c r="AH220" s="32" t="str">
        <f t="shared" si="268"/>
        <v>-</v>
      </c>
      <c r="AI220" s="17">
        <v>216</v>
      </c>
      <c r="AL220" s="10">
        <f t="shared" si="321"/>
        <v>0</v>
      </c>
      <c r="AM220" s="10">
        <f t="shared" si="322"/>
        <v>1</v>
      </c>
      <c r="AN220" s="10">
        <f t="shared" si="323"/>
        <v>1</v>
      </c>
      <c r="AO220" s="10">
        <f t="shared" si="324"/>
        <v>1</v>
      </c>
      <c r="AP220" s="10">
        <f t="shared" si="325"/>
        <v>1</v>
      </c>
      <c r="AQ220" s="10">
        <f t="shared" si="326"/>
        <v>1</v>
      </c>
      <c r="AR220" s="10">
        <f t="shared" si="327"/>
        <v>1</v>
      </c>
      <c r="AS220" s="10">
        <f t="shared" si="328"/>
        <v>1</v>
      </c>
      <c r="AT220" s="10">
        <f t="shared" si="329"/>
        <v>1</v>
      </c>
      <c r="AU220" s="10">
        <f t="shared" si="330"/>
        <v>1</v>
      </c>
      <c r="AV220" s="10">
        <f t="shared" si="331"/>
        <v>1</v>
      </c>
      <c r="AW220" s="10">
        <f t="shared" si="332"/>
        <v>1</v>
      </c>
      <c r="AX220" s="10">
        <f t="shared" si="333"/>
        <v>1</v>
      </c>
      <c r="AY220" s="10">
        <f t="shared" si="334"/>
        <v>1</v>
      </c>
      <c r="AZ220" s="10">
        <f t="shared" si="335"/>
        <v>0</v>
      </c>
      <c r="BA220" s="10">
        <f t="shared" si="336"/>
        <v>1</v>
      </c>
      <c r="BB220" s="10">
        <f t="shared" si="337"/>
        <v>1</v>
      </c>
      <c r="BC220" s="10">
        <f t="shared" si="338"/>
        <v>1</v>
      </c>
      <c r="BD220" s="10">
        <f t="shared" si="339"/>
        <v>1</v>
      </c>
      <c r="BF220" s="10">
        <f t="shared" si="340"/>
        <v>2</v>
      </c>
      <c r="BI220" s="10" t="str">
        <f t="shared" si="341"/>
        <v/>
      </c>
      <c r="BJ220" s="10" t="str">
        <f t="shared" si="222"/>
        <v/>
      </c>
      <c r="BK220" s="10" t="str">
        <f t="shared" si="223"/>
        <v/>
      </c>
      <c r="BL220" s="10" t="str">
        <f t="shared" si="224"/>
        <v/>
      </c>
      <c r="BM220" s="10" t="str">
        <f t="shared" si="225"/>
        <v/>
      </c>
      <c r="BN220" s="10" t="str">
        <f t="shared" si="226"/>
        <v/>
      </c>
      <c r="BO220" s="10" t="str">
        <f t="shared" si="227"/>
        <v/>
      </c>
      <c r="BP220" s="10" t="str">
        <f t="shared" si="228"/>
        <v/>
      </c>
      <c r="BQ220" s="10" t="str">
        <f t="shared" si="229"/>
        <v/>
      </c>
      <c r="BR220" s="10" t="str">
        <f t="shared" si="230"/>
        <v/>
      </c>
      <c r="BS220" s="10" t="str">
        <f t="shared" si="231"/>
        <v/>
      </c>
      <c r="BT220" s="10" t="str">
        <f t="shared" si="232"/>
        <v/>
      </c>
      <c r="BU220" s="10" t="str">
        <f t="shared" si="233"/>
        <v/>
      </c>
      <c r="BV220" s="10" t="str">
        <f t="shared" si="234"/>
        <v/>
      </c>
      <c r="BW220" s="10" t="str">
        <f t="shared" si="235"/>
        <v/>
      </c>
      <c r="BX220" s="10" t="str">
        <f t="shared" si="292"/>
        <v/>
      </c>
      <c r="BY220" s="10" t="str">
        <f t="shared" si="293"/>
        <v>-</v>
      </c>
      <c r="BZ220" s="10" t="str">
        <f t="shared" si="294"/>
        <v>-</v>
      </c>
      <c r="CA220" s="10" t="str">
        <f t="shared" si="295"/>
        <v>-</v>
      </c>
      <c r="CB220" s="31">
        <f t="shared" si="296"/>
        <v>15</v>
      </c>
      <c r="CD220">
        <f t="shared" si="342"/>
        <v>0</v>
      </c>
      <c r="EO220" s="10">
        <v>214</v>
      </c>
      <c r="EQ220" s="10">
        <f t="shared" si="343"/>
        <v>180</v>
      </c>
      <c r="ER220" s="10" t="str">
        <f t="shared" si="344"/>
        <v>(181)</v>
      </c>
    </row>
  </sheetData>
  <sortState ref="B5:AF220">
    <sortCondition descending="1" ref="D5"/>
  </sortState>
  <phoneticPr fontId="8" type="noConversion"/>
  <pageMargins left="0" right="0" top="0" bottom="0" header="0" footer="0"/>
  <pageSetup paperSize="9" orientation="landscape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SorteraSverige_Junior_Miniorranking">
                <anchor moveWithCells="1" sizeWithCells="1">
                  <from>
                    <xdr:col>5</xdr:col>
                    <xdr:colOff>0</xdr:colOff>
                    <xdr:row>0</xdr:row>
                    <xdr:rowOff>123825</xdr:rowOff>
                  </from>
                  <to>
                    <xdr:col>7</xdr:col>
                    <xdr:colOff>76200</xdr:colOff>
                    <xdr:row>3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A29"/>
  <sheetViews>
    <sheetView workbookViewId="0">
      <selection activeCell="C22" sqref="C22"/>
    </sheetView>
  </sheetViews>
  <sheetFormatPr defaultRowHeight="12.75" x14ac:dyDescent="0.2"/>
  <cols>
    <col min="1" max="1" width="100.7109375" customWidth="1"/>
  </cols>
  <sheetData>
    <row r="1" spans="1:1" s="69" customFormat="1" ht="18" x14ac:dyDescent="0.25">
      <c r="A1" s="70" t="s">
        <v>118</v>
      </c>
    </row>
    <row r="2" spans="1:1" s="69" customFormat="1" ht="15" x14ac:dyDescent="0.2"/>
    <row r="3" spans="1:1" s="69" customFormat="1" ht="15" x14ac:dyDescent="0.2">
      <c r="A3" s="69" t="s">
        <v>121</v>
      </c>
    </row>
    <row r="4" spans="1:1" s="69" customFormat="1" ht="15" x14ac:dyDescent="0.2">
      <c r="A4" s="69" t="s">
        <v>119</v>
      </c>
    </row>
    <row r="5" spans="1:1" s="69" customFormat="1" ht="15" x14ac:dyDescent="0.2">
      <c r="A5" s="69" t="s">
        <v>120</v>
      </c>
    </row>
    <row r="6" spans="1:1" s="69" customFormat="1" ht="15" x14ac:dyDescent="0.2"/>
    <row r="7" spans="1:1" s="69" customFormat="1" ht="15" x14ac:dyDescent="0.2">
      <c r="A7" s="69" t="s">
        <v>122</v>
      </c>
    </row>
    <row r="8" spans="1:1" s="69" customFormat="1" ht="15" x14ac:dyDescent="0.2"/>
    <row r="9" spans="1:1" s="69" customFormat="1" ht="15" x14ac:dyDescent="0.2">
      <c r="A9" s="69" t="s">
        <v>123</v>
      </c>
    </row>
    <row r="10" spans="1:1" s="69" customFormat="1" ht="15" x14ac:dyDescent="0.2">
      <c r="A10" s="69" t="s">
        <v>124</v>
      </c>
    </row>
    <row r="11" spans="1:1" s="69" customFormat="1" ht="15" x14ac:dyDescent="0.2"/>
    <row r="12" spans="1:1" s="69" customFormat="1" ht="15" x14ac:dyDescent="0.2">
      <c r="A12" s="69" t="s">
        <v>125</v>
      </c>
    </row>
    <row r="13" spans="1:1" s="69" customFormat="1" ht="15" x14ac:dyDescent="0.2">
      <c r="A13" s="69" t="s">
        <v>126</v>
      </c>
    </row>
    <row r="14" spans="1:1" s="69" customFormat="1" ht="15" x14ac:dyDescent="0.2">
      <c r="A14" s="69" t="s">
        <v>127</v>
      </c>
    </row>
    <row r="15" spans="1:1" s="69" customFormat="1" ht="15" x14ac:dyDescent="0.2">
      <c r="A15" s="69" t="s">
        <v>128</v>
      </c>
    </row>
    <row r="16" spans="1:1" s="69" customFormat="1" ht="15" x14ac:dyDescent="0.2"/>
    <row r="17" spans="1:1" s="69" customFormat="1" ht="15" x14ac:dyDescent="0.2"/>
    <row r="18" spans="1:1" s="69" customFormat="1" ht="18" x14ac:dyDescent="0.25">
      <c r="A18" s="70" t="s">
        <v>129</v>
      </c>
    </row>
    <row r="19" spans="1:1" s="69" customFormat="1" ht="15" x14ac:dyDescent="0.2"/>
    <row r="20" spans="1:1" s="69" customFormat="1" ht="15" x14ac:dyDescent="0.2">
      <c r="A20" s="69" t="s">
        <v>130</v>
      </c>
    </row>
    <row r="21" spans="1:1" s="69" customFormat="1" ht="15" x14ac:dyDescent="0.2">
      <c r="A21" s="69" t="s">
        <v>131</v>
      </c>
    </row>
    <row r="22" spans="1:1" s="69" customFormat="1" ht="15" x14ac:dyDescent="0.2"/>
    <row r="23" spans="1:1" s="69" customFormat="1" ht="15" x14ac:dyDescent="0.2">
      <c r="A23" s="69" t="s">
        <v>133</v>
      </c>
    </row>
    <row r="24" spans="1:1" s="69" customFormat="1" ht="15" x14ac:dyDescent="0.2"/>
    <row r="25" spans="1:1" s="69" customFormat="1" ht="15" x14ac:dyDescent="0.2">
      <c r="A25" s="69" t="s">
        <v>132</v>
      </c>
    </row>
    <row r="26" spans="1:1" s="69" customFormat="1" ht="15" x14ac:dyDescent="0.2">
      <c r="A26" s="69" t="s">
        <v>124</v>
      </c>
    </row>
    <row r="27" spans="1:1" s="69" customFormat="1" ht="15" x14ac:dyDescent="0.2"/>
    <row r="28" spans="1:1" s="69" customFormat="1" ht="15" x14ac:dyDescent="0.2">
      <c r="A28" s="69" t="s">
        <v>134</v>
      </c>
    </row>
    <row r="29" spans="1:1" s="69" customFormat="1" ht="15" x14ac:dyDescent="0.2">
      <c r="A29" s="69" t="s">
        <v>135</v>
      </c>
    </row>
  </sheetData>
  <phoneticPr fontId="8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EK52"/>
  <sheetViews>
    <sheetView zoomScaleNormal="100" workbookViewId="0">
      <pane xSplit="4" topLeftCell="E1" activePane="topRight" state="frozen"/>
      <selection activeCell="A19" sqref="A19"/>
      <selection pane="topRight" activeCell="B5" sqref="B5:AA25"/>
    </sheetView>
  </sheetViews>
  <sheetFormatPr defaultRowHeight="12.75" x14ac:dyDescent="0.2"/>
  <cols>
    <col min="1" max="1" width="5.7109375" customWidth="1"/>
    <col min="2" max="2" width="21.140625" customWidth="1"/>
    <col min="3" max="3" width="15.140625" customWidth="1"/>
    <col min="4" max="4" width="8.7109375" customWidth="1"/>
    <col min="5" max="5" width="1.7109375" customWidth="1"/>
    <col min="6" max="6" width="5.42578125" customWidth="1"/>
    <col min="7" max="7" width="7.7109375" customWidth="1"/>
    <col min="8" max="8" width="1.7109375" customWidth="1"/>
    <col min="9" max="27" width="4.140625" customWidth="1"/>
    <col min="30" max="31" width="4.7109375" style="10" customWidth="1"/>
    <col min="32" max="34" width="4.7109375" customWidth="1"/>
    <col min="35" max="35" width="4.7109375" style="10" customWidth="1"/>
    <col min="36" max="56" width="4.7109375" customWidth="1"/>
    <col min="138" max="141" width="5.7109375" style="10" customWidth="1"/>
  </cols>
  <sheetData>
    <row r="1" spans="1:141" ht="15.75" x14ac:dyDescent="0.25">
      <c r="A1" s="1"/>
      <c r="B1" s="2" t="s">
        <v>16</v>
      </c>
      <c r="C1" s="3"/>
      <c r="AC1">
        <f>COUNT(I5:AA25)</f>
        <v>9</v>
      </c>
    </row>
    <row r="2" spans="1:141" ht="14.25" x14ac:dyDescent="0.2">
      <c r="A2" s="1"/>
      <c r="B2" s="4"/>
      <c r="C2" s="22" t="s">
        <v>17</v>
      </c>
    </row>
    <row r="3" spans="1:141" x14ac:dyDescent="0.2">
      <c r="A3" s="1"/>
      <c r="B3" s="103" t="s">
        <v>292</v>
      </c>
      <c r="C3" s="145" t="s">
        <v>296</v>
      </c>
      <c r="D3" s="10"/>
      <c r="E3" s="10"/>
      <c r="F3" s="10"/>
      <c r="G3" s="10"/>
      <c r="H3" s="10"/>
      <c r="I3" s="31" t="str">
        <f t="shared" ref="I3:AA3" si="0">IF(SUM(I5:I407)&gt;100,1,"")</f>
        <v/>
      </c>
      <c r="J3" s="31" t="str">
        <f t="shared" si="0"/>
        <v/>
      </c>
      <c r="K3" s="31" t="str">
        <f t="shared" si="0"/>
        <v/>
      </c>
      <c r="L3" s="31">
        <f t="shared" si="0"/>
        <v>1</v>
      </c>
      <c r="M3" s="31">
        <f t="shared" si="0"/>
        <v>1</v>
      </c>
      <c r="N3" s="31" t="str">
        <f t="shared" si="0"/>
        <v/>
      </c>
      <c r="O3" s="31" t="str">
        <f t="shared" si="0"/>
        <v/>
      </c>
      <c r="P3" s="31" t="str">
        <f t="shared" si="0"/>
        <v/>
      </c>
      <c r="Q3" s="31">
        <f t="shared" si="0"/>
        <v>1</v>
      </c>
      <c r="R3" s="31" t="str">
        <f t="shared" si="0"/>
        <v/>
      </c>
      <c r="S3" s="31">
        <f t="shared" si="0"/>
        <v>1</v>
      </c>
      <c r="T3" s="31" t="str">
        <f t="shared" si="0"/>
        <v/>
      </c>
      <c r="U3" s="31" t="str">
        <f t="shared" si="0"/>
        <v/>
      </c>
      <c r="V3" s="31" t="str">
        <f t="shared" si="0"/>
        <v/>
      </c>
      <c r="W3" s="31" t="str">
        <f t="shared" si="0"/>
        <v/>
      </c>
      <c r="X3" s="31">
        <f t="shared" si="0"/>
        <v>1</v>
      </c>
      <c r="Y3" s="31">
        <f t="shared" si="0"/>
        <v>1</v>
      </c>
      <c r="Z3" s="31" t="str">
        <f t="shared" si="0"/>
        <v/>
      </c>
      <c r="AA3" s="31" t="str">
        <f t="shared" si="0"/>
        <v/>
      </c>
      <c r="AB3" s="10"/>
    </row>
    <row r="4" spans="1:141" ht="90.95" customHeight="1" x14ac:dyDescent="0.2">
      <c r="A4" s="5" t="s">
        <v>0</v>
      </c>
      <c r="B4" s="6" t="s">
        <v>1</v>
      </c>
      <c r="C4" s="6" t="s">
        <v>2</v>
      </c>
      <c r="D4" s="21" t="s">
        <v>7</v>
      </c>
      <c r="E4" s="12"/>
      <c r="F4" s="12" t="s">
        <v>14</v>
      </c>
      <c r="G4" s="12" t="s">
        <v>91</v>
      </c>
      <c r="H4" s="12"/>
      <c r="I4" s="11" t="s">
        <v>3</v>
      </c>
      <c r="J4" s="11" t="s">
        <v>4</v>
      </c>
      <c r="K4" s="13" t="s">
        <v>5</v>
      </c>
      <c r="L4" s="13" t="s">
        <v>6</v>
      </c>
      <c r="M4" s="13" t="s">
        <v>138</v>
      </c>
      <c r="N4" s="112" t="s">
        <v>185</v>
      </c>
      <c r="O4" s="11" t="s">
        <v>137</v>
      </c>
      <c r="P4" s="104" t="s">
        <v>165</v>
      </c>
      <c r="Q4" s="11" t="s">
        <v>8</v>
      </c>
      <c r="R4" s="11" t="s">
        <v>87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141</v>
      </c>
      <c r="X4" s="13" t="s">
        <v>139</v>
      </c>
      <c r="Y4" s="13" t="s">
        <v>140</v>
      </c>
      <c r="Z4" s="11" t="s">
        <v>108</v>
      </c>
      <c r="AA4" s="11" t="s">
        <v>13</v>
      </c>
      <c r="AC4" s="13"/>
    </row>
    <row r="5" spans="1:141" ht="15.75" x14ac:dyDescent="0.25">
      <c r="A5" s="7" t="str">
        <f t="shared" ref="A5:A13" si="1">EJ5&amp;EK5</f>
        <v>1(1)</v>
      </c>
      <c r="B5" s="8" t="s">
        <v>230</v>
      </c>
      <c r="C5" s="111" t="s">
        <v>143</v>
      </c>
      <c r="D5" s="20">
        <f t="shared" ref="D5:D25" si="2">SUM(I5:AA5)</f>
        <v>997</v>
      </c>
      <c r="E5" s="18"/>
      <c r="F5" s="14">
        <f t="shared" ref="F5:F25" si="3">COUNT(I5:AA5)</f>
        <v>5</v>
      </c>
      <c r="G5" s="19">
        <f t="shared" ref="G5:G25" si="4">SUM((D5)/(F5*2))</f>
        <v>99.7</v>
      </c>
      <c r="H5" s="18"/>
      <c r="I5" s="14"/>
      <c r="J5" s="14"/>
      <c r="K5" s="14"/>
      <c r="L5" s="14">
        <v>125</v>
      </c>
      <c r="M5" s="14">
        <v>140</v>
      </c>
      <c r="N5" s="14"/>
      <c r="O5" s="14"/>
      <c r="P5" s="14"/>
      <c r="Q5" s="14">
        <v>214</v>
      </c>
      <c r="R5" s="14"/>
      <c r="S5" s="14">
        <v>281</v>
      </c>
      <c r="T5" s="14"/>
      <c r="U5" s="14"/>
      <c r="V5" s="14"/>
      <c r="W5" s="14"/>
      <c r="X5" s="14">
        <v>237</v>
      </c>
      <c r="Y5" s="14"/>
      <c r="Z5" s="14"/>
      <c r="AA5" s="14"/>
      <c r="AC5" s="66"/>
      <c r="AD5" s="17">
        <v>1</v>
      </c>
      <c r="AE5" s="32">
        <f>IF(D5&gt;1,ROW(1:1),"-")</f>
        <v>1</v>
      </c>
      <c r="AF5" s="32">
        <f t="shared" ref="AF5:AF13" si="5">IF(F5&gt;1,ROW(1:1),"-")</f>
        <v>1</v>
      </c>
      <c r="AJ5" s="56">
        <f t="shared" ref="AJ5:AJ13" si="6">COUNT($I$3,I5,H5)</f>
        <v>0</v>
      </c>
      <c r="AK5" s="10">
        <f t="shared" ref="AK5:AK13" si="7">COUNT($J$3,J5,I5)</f>
        <v>0</v>
      </c>
      <c r="AL5" s="10">
        <f t="shared" ref="AL5:AL13" si="8">COUNT($K$3,K5,J5)</f>
        <v>0</v>
      </c>
      <c r="AM5" s="10">
        <f t="shared" ref="AM5:AM13" si="9">COUNT($L$3,L5,K5)</f>
        <v>2</v>
      </c>
      <c r="AN5" s="10">
        <f t="shared" ref="AN5:AN13" si="10">COUNT($M$3,M5,L5)</f>
        <v>3</v>
      </c>
      <c r="AO5" s="10">
        <f t="shared" ref="AO5:AO13" si="11">COUNT($N$3,N5,M5)</f>
        <v>1</v>
      </c>
      <c r="AP5" s="10">
        <f t="shared" ref="AP5:AP13" si="12">COUNT($O$3,O5,N5)</f>
        <v>0</v>
      </c>
      <c r="AQ5" s="10">
        <f t="shared" ref="AQ5:AQ13" si="13">COUNT($P$3,P5,O5)</f>
        <v>0</v>
      </c>
      <c r="AR5" s="10">
        <f t="shared" ref="AR5:AR13" si="14">COUNT($Q$3,Q5,P5)</f>
        <v>2</v>
      </c>
      <c r="AS5" s="10">
        <f t="shared" ref="AS5:AS13" si="15">COUNT($R$3,R5,Q5)</f>
        <v>1</v>
      </c>
      <c r="AT5" s="10">
        <f t="shared" ref="AT5:AT13" si="16">COUNT($S$3,S5,R5)</f>
        <v>2</v>
      </c>
      <c r="AU5" s="10">
        <f t="shared" ref="AU5:AU13" si="17">COUNT($T$3,T5,S5)</f>
        <v>1</v>
      </c>
      <c r="AV5" s="10">
        <f t="shared" ref="AV5:AV13" si="18">COUNT($U$3,U5,T5)</f>
        <v>0</v>
      </c>
      <c r="AW5" s="10">
        <f t="shared" ref="AW5:AW13" si="19">COUNT($V$3,V5,U5)</f>
        <v>0</v>
      </c>
      <c r="AX5" s="10">
        <f t="shared" ref="AX5:AX13" si="20">COUNT($W$3,W5,V5)</f>
        <v>0</v>
      </c>
      <c r="AY5" s="10">
        <f t="shared" ref="AY5:AY13" si="21">COUNT($X$3,X5,W5)</f>
        <v>2</v>
      </c>
      <c r="AZ5" s="10">
        <f t="shared" ref="AZ5:AZ13" si="22">COUNT($Y$3,Y5,X5)</f>
        <v>2</v>
      </c>
      <c r="BA5" s="10">
        <f t="shared" ref="BA5:BA13" si="23">COUNT($Z$3,Z5,Y5)</f>
        <v>0</v>
      </c>
      <c r="BB5" s="10">
        <f t="shared" ref="BB5:BB13" si="24">COUNT($AA$3,AA5,Z5)</f>
        <v>0</v>
      </c>
      <c r="BC5" s="10"/>
      <c r="BD5" s="10">
        <f t="shared" ref="BD5:BD13" si="25">COUNTIF(AI5:BC5,"&gt;1")</f>
        <v>6</v>
      </c>
      <c r="BE5">
        <f t="shared" ref="BE5:BE13" si="26">IF(H5="x",1,2)</f>
        <v>2</v>
      </c>
      <c r="EH5" s="10">
        <v>1</v>
      </c>
      <c r="EJ5" s="10">
        <f t="shared" ref="EJ5:EJ13" si="27">IF(BD5&gt;=1,AE5,"")</f>
        <v>1</v>
      </c>
      <c r="EK5" s="10" t="str">
        <f t="shared" ref="EK5:EK13" si="28">IF(BE5&gt;1,"("&amp;AD5&amp;")","("&amp;AF5&amp;")")</f>
        <v>(1)</v>
      </c>
    </row>
    <row r="6" spans="1:141" ht="15.75" x14ac:dyDescent="0.25">
      <c r="A6" s="7" t="str">
        <f t="shared" si="1"/>
        <v>2(2)</v>
      </c>
      <c r="B6" s="8" t="s">
        <v>260</v>
      </c>
      <c r="C6" s="9" t="s">
        <v>115</v>
      </c>
      <c r="D6" s="20">
        <f t="shared" si="2"/>
        <v>165</v>
      </c>
      <c r="E6" s="18"/>
      <c r="F6" s="14">
        <f t="shared" si="3"/>
        <v>2</v>
      </c>
      <c r="G6" s="19">
        <f t="shared" si="4"/>
        <v>41.25</v>
      </c>
      <c r="H6" s="18"/>
      <c r="I6" s="14"/>
      <c r="J6" s="14"/>
      <c r="K6" s="14"/>
      <c r="L6" s="14"/>
      <c r="M6" s="14"/>
      <c r="N6" s="14">
        <v>74</v>
      </c>
      <c r="O6" s="14"/>
      <c r="P6" s="14"/>
      <c r="Q6" s="14"/>
      <c r="R6" s="14">
        <v>91</v>
      </c>
      <c r="S6" s="14"/>
      <c r="T6" s="14"/>
      <c r="U6" s="14"/>
      <c r="V6" s="14"/>
      <c r="W6" s="14"/>
      <c r="X6" s="14"/>
      <c r="Y6" s="14"/>
      <c r="Z6" s="14"/>
      <c r="AA6" s="14"/>
      <c r="AD6" s="17">
        <v>2</v>
      </c>
      <c r="AE6" s="32">
        <f>IF(AND(D6=D5,D6=D4),ROW(#REF!),IF(D6=D5,ROW(1:1),IF(D6&gt;1,ROW(2:2),"-")))</f>
        <v>2</v>
      </c>
      <c r="AF6" s="32">
        <f t="shared" si="5"/>
        <v>2</v>
      </c>
      <c r="AJ6" s="56">
        <f t="shared" si="6"/>
        <v>0</v>
      </c>
      <c r="AK6" s="10">
        <f t="shared" si="7"/>
        <v>0</v>
      </c>
      <c r="AL6" s="10">
        <f t="shared" si="8"/>
        <v>0</v>
      </c>
      <c r="AM6" s="10">
        <f t="shared" si="9"/>
        <v>1</v>
      </c>
      <c r="AN6" s="10">
        <f t="shared" si="10"/>
        <v>1</v>
      </c>
      <c r="AO6" s="10">
        <f t="shared" si="11"/>
        <v>1</v>
      </c>
      <c r="AP6" s="10">
        <f t="shared" si="12"/>
        <v>1</v>
      </c>
      <c r="AQ6" s="10">
        <f t="shared" si="13"/>
        <v>0</v>
      </c>
      <c r="AR6" s="10">
        <f t="shared" si="14"/>
        <v>1</v>
      </c>
      <c r="AS6" s="10">
        <f t="shared" si="15"/>
        <v>1</v>
      </c>
      <c r="AT6" s="10">
        <f t="shared" si="16"/>
        <v>2</v>
      </c>
      <c r="AU6" s="10">
        <f t="shared" si="17"/>
        <v>0</v>
      </c>
      <c r="AV6" s="10">
        <f t="shared" si="18"/>
        <v>0</v>
      </c>
      <c r="AW6" s="10">
        <f t="shared" si="19"/>
        <v>0</v>
      </c>
      <c r="AX6" s="10">
        <f t="shared" si="20"/>
        <v>0</v>
      </c>
      <c r="AY6" s="10">
        <f t="shared" si="21"/>
        <v>1</v>
      </c>
      <c r="AZ6" s="10">
        <f t="shared" si="22"/>
        <v>1</v>
      </c>
      <c r="BA6" s="10">
        <f t="shared" si="23"/>
        <v>0</v>
      </c>
      <c r="BB6" s="10">
        <f t="shared" si="24"/>
        <v>0</v>
      </c>
      <c r="BC6" s="10"/>
      <c r="BD6" s="10">
        <f t="shared" si="25"/>
        <v>1</v>
      </c>
      <c r="BE6">
        <f t="shared" si="26"/>
        <v>2</v>
      </c>
      <c r="EH6" s="10">
        <v>3</v>
      </c>
      <c r="EJ6" s="10">
        <f t="shared" si="27"/>
        <v>2</v>
      </c>
      <c r="EK6" s="10" t="str">
        <f t="shared" si="28"/>
        <v>(2)</v>
      </c>
    </row>
    <row r="7" spans="1:141" ht="15.75" x14ac:dyDescent="0.25">
      <c r="A7" s="7" t="str">
        <f t="shared" si="1"/>
        <v>3(3)</v>
      </c>
      <c r="B7" s="8" t="s">
        <v>277</v>
      </c>
      <c r="C7" s="9" t="s">
        <v>279</v>
      </c>
      <c r="D7" s="20">
        <f t="shared" si="2"/>
        <v>88</v>
      </c>
      <c r="E7" s="18"/>
      <c r="F7" s="14">
        <f t="shared" si="3"/>
        <v>1</v>
      </c>
      <c r="G7" s="19">
        <f t="shared" si="4"/>
        <v>44</v>
      </c>
      <c r="H7" s="1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>
        <v>88</v>
      </c>
      <c r="Z7" s="14"/>
      <c r="AA7" s="14"/>
      <c r="AD7" s="17">
        <v>3</v>
      </c>
      <c r="AE7" s="32">
        <f>IF(AND(D7=D6,D7=D5,D7=D4),ROW(#REF!),IF(AND(D7=D6,D7=D5),ROW(1:1),IF(D7=D6,ROW(2:2),IF(D7&gt;1,ROW(3:3),"-"))))</f>
        <v>3</v>
      </c>
      <c r="AF7" s="32" t="str">
        <f t="shared" si="5"/>
        <v>-</v>
      </c>
      <c r="AJ7" s="56">
        <f t="shared" si="6"/>
        <v>0</v>
      </c>
      <c r="AK7" s="10">
        <f t="shared" si="7"/>
        <v>0</v>
      </c>
      <c r="AL7" s="10">
        <f t="shared" si="8"/>
        <v>0</v>
      </c>
      <c r="AM7" s="10">
        <f t="shared" si="9"/>
        <v>1</v>
      </c>
      <c r="AN7" s="10">
        <f t="shared" si="10"/>
        <v>1</v>
      </c>
      <c r="AO7" s="10">
        <f t="shared" si="11"/>
        <v>0</v>
      </c>
      <c r="AP7" s="10">
        <f t="shared" si="12"/>
        <v>0</v>
      </c>
      <c r="AQ7" s="10">
        <f t="shared" si="13"/>
        <v>0</v>
      </c>
      <c r="AR7" s="10">
        <f t="shared" si="14"/>
        <v>1</v>
      </c>
      <c r="AS7" s="10">
        <f t="shared" si="15"/>
        <v>0</v>
      </c>
      <c r="AT7" s="10">
        <f t="shared" si="16"/>
        <v>1</v>
      </c>
      <c r="AU7" s="10">
        <f t="shared" si="17"/>
        <v>0</v>
      </c>
      <c r="AV7" s="10">
        <f t="shared" si="18"/>
        <v>0</v>
      </c>
      <c r="AW7" s="10">
        <f t="shared" si="19"/>
        <v>0</v>
      </c>
      <c r="AX7" s="10">
        <f t="shared" si="20"/>
        <v>0</v>
      </c>
      <c r="AY7" s="10">
        <f t="shared" si="21"/>
        <v>1</v>
      </c>
      <c r="AZ7" s="10">
        <f t="shared" si="22"/>
        <v>2</v>
      </c>
      <c r="BA7" s="10">
        <f t="shared" si="23"/>
        <v>1</v>
      </c>
      <c r="BB7" s="10">
        <f t="shared" si="24"/>
        <v>0</v>
      </c>
      <c r="BC7" s="10"/>
      <c r="BD7" s="10">
        <f t="shared" si="25"/>
        <v>1</v>
      </c>
      <c r="BE7">
        <f t="shared" si="26"/>
        <v>2</v>
      </c>
      <c r="EH7" s="10">
        <v>4</v>
      </c>
      <c r="EJ7" s="10">
        <f t="shared" si="27"/>
        <v>3</v>
      </c>
      <c r="EK7" s="10" t="str">
        <f t="shared" si="28"/>
        <v>(3)</v>
      </c>
    </row>
    <row r="8" spans="1:141" ht="15.75" x14ac:dyDescent="0.25">
      <c r="A8" s="7" t="str">
        <f t="shared" si="1"/>
        <v>4(4)</v>
      </c>
      <c r="B8" s="39" t="s">
        <v>278</v>
      </c>
      <c r="C8" s="9" t="s">
        <v>279</v>
      </c>
      <c r="D8" s="20">
        <f t="shared" si="2"/>
        <v>30</v>
      </c>
      <c r="E8" s="18"/>
      <c r="F8" s="14">
        <f t="shared" si="3"/>
        <v>1</v>
      </c>
      <c r="G8" s="19">
        <f t="shared" si="4"/>
        <v>15</v>
      </c>
      <c r="H8" s="18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>
        <v>30</v>
      </c>
      <c r="Z8" s="14"/>
      <c r="AA8" s="14"/>
      <c r="AD8" s="17">
        <v>4</v>
      </c>
      <c r="AE8" s="32">
        <f>IF(AND(D8=D7,D8=D6,D8=D5,D8=D4),ROW(#REF!),IF(AND(D8=D7,D8=D6,D8=D5),ROW(1:1),IF(AND(D8=D7,D8=D6),ROW(2:2),IF(D8=D7,ROW(3:3),IF(D8&gt;1,ROW(4:4),"-")))))</f>
        <v>4</v>
      </c>
      <c r="AF8" s="32" t="str">
        <f t="shared" si="5"/>
        <v>-</v>
      </c>
      <c r="AJ8" s="56">
        <f t="shared" si="6"/>
        <v>0</v>
      </c>
      <c r="AK8" s="10">
        <f t="shared" si="7"/>
        <v>0</v>
      </c>
      <c r="AL8" s="10">
        <f t="shared" si="8"/>
        <v>0</v>
      </c>
      <c r="AM8" s="10">
        <f t="shared" si="9"/>
        <v>1</v>
      </c>
      <c r="AN8" s="10">
        <f t="shared" si="10"/>
        <v>1</v>
      </c>
      <c r="AO8" s="10">
        <f t="shared" si="11"/>
        <v>0</v>
      </c>
      <c r="AP8" s="10">
        <f t="shared" si="12"/>
        <v>0</v>
      </c>
      <c r="AQ8" s="10">
        <f t="shared" si="13"/>
        <v>0</v>
      </c>
      <c r="AR8" s="10">
        <f t="shared" si="14"/>
        <v>1</v>
      </c>
      <c r="AS8" s="10">
        <f t="shared" si="15"/>
        <v>0</v>
      </c>
      <c r="AT8" s="10">
        <f t="shared" si="16"/>
        <v>1</v>
      </c>
      <c r="AU8" s="10">
        <f t="shared" si="17"/>
        <v>0</v>
      </c>
      <c r="AV8" s="10">
        <f t="shared" si="18"/>
        <v>0</v>
      </c>
      <c r="AW8" s="10">
        <f t="shared" si="19"/>
        <v>0</v>
      </c>
      <c r="AX8" s="10">
        <f t="shared" si="20"/>
        <v>0</v>
      </c>
      <c r="AY8" s="10">
        <f t="shared" si="21"/>
        <v>1</v>
      </c>
      <c r="AZ8" s="10">
        <f t="shared" si="22"/>
        <v>2</v>
      </c>
      <c r="BA8" s="10">
        <f t="shared" si="23"/>
        <v>1</v>
      </c>
      <c r="BB8" s="10">
        <f t="shared" si="24"/>
        <v>0</v>
      </c>
      <c r="BC8" s="10"/>
      <c r="BD8" s="10">
        <f t="shared" si="25"/>
        <v>1</v>
      </c>
      <c r="BE8">
        <f t="shared" si="26"/>
        <v>2</v>
      </c>
      <c r="EH8" s="10">
        <v>5</v>
      </c>
      <c r="EJ8" s="10">
        <f t="shared" si="27"/>
        <v>4</v>
      </c>
      <c r="EK8" s="10" t="str">
        <f t="shared" si="28"/>
        <v>(4)</v>
      </c>
    </row>
    <row r="9" spans="1:141" ht="15.75" x14ac:dyDescent="0.25">
      <c r="A9" s="7" t="str">
        <f t="shared" si="1"/>
        <v>(-)</v>
      </c>
      <c r="B9" s="8"/>
      <c r="C9" s="9"/>
      <c r="D9" s="20">
        <f t="shared" si="2"/>
        <v>0</v>
      </c>
      <c r="E9" s="18"/>
      <c r="F9" s="14">
        <f t="shared" si="3"/>
        <v>0</v>
      </c>
      <c r="G9" s="19" t="e">
        <f t="shared" si="4"/>
        <v>#DIV/0!</v>
      </c>
      <c r="H9" s="18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D9" s="17" t="s">
        <v>99</v>
      </c>
      <c r="AE9" s="32" t="str">
        <f>IF(AND(D9=D8,D9=D7,D9=D6,D9=D5),ROW(1:1),IF(AND(D9=D8,D9=D7,D9=D6),ROW(2:2),IF(AND(D9=D8,D9=D7),ROW(3:3),IF(D9=D8,ROW(4:4),IF(D9&gt;1,ROW(5:5),"-")))))</f>
        <v>-</v>
      </c>
      <c r="AF9" s="32" t="str">
        <f t="shared" si="5"/>
        <v>-</v>
      </c>
      <c r="AJ9" s="56">
        <f t="shared" si="6"/>
        <v>0</v>
      </c>
      <c r="AK9" s="10">
        <f t="shared" si="7"/>
        <v>0</v>
      </c>
      <c r="AL9" s="10">
        <f t="shared" si="8"/>
        <v>0</v>
      </c>
      <c r="AM9" s="10">
        <f t="shared" si="9"/>
        <v>1</v>
      </c>
      <c r="AN9" s="10">
        <f t="shared" si="10"/>
        <v>1</v>
      </c>
      <c r="AO9" s="10">
        <f t="shared" si="11"/>
        <v>0</v>
      </c>
      <c r="AP9" s="10">
        <f t="shared" si="12"/>
        <v>0</v>
      </c>
      <c r="AQ9" s="10">
        <f t="shared" si="13"/>
        <v>0</v>
      </c>
      <c r="AR9" s="10">
        <f t="shared" si="14"/>
        <v>1</v>
      </c>
      <c r="AS9" s="10">
        <f t="shared" si="15"/>
        <v>0</v>
      </c>
      <c r="AT9" s="10">
        <f t="shared" si="16"/>
        <v>1</v>
      </c>
      <c r="AU9" s="10">
        <f t="shared" si="17"/>
        <v>0</v>
      </c>
      <c r="AV9" s="10">
        <f t="shared" si="18"/>
        <v>0</v>
      </c>
      <c r="AW9" s="10">
        <f t="shared" si="19"/>
        <v>0</v>
      </c>
      <c r="AX9" s="10">
        <f t="shared" si="20"/>
        <v>0</v>
      </c>
      <c r="AY9" s="10">
        <f t="shared" si="21"/>
        <v>1</v>
      </c>
      <c r="AZ9" s="10">
        <f t="shared" si="22"/>
        <v>1</v>
      </c>
      <c r="BA9" s="10">
        <f t="shared" si="23"/>
        <v>0</v>
      </c>
      <c r="BB9" s="10">
        <f t="shared" si="24"/>
        <v>0</v>
      </c>
      <c r="BC9" s="10"/>
      <c r="BD9" s="10">
        <f t="shared" si="25"/>
        <v>0</v>
      </c>
      <c r="BE9">
        <f t="shared" si="26"/>
        <v>2</v>
      </c>
      <c r="EH9" s="10">
        <v>6</v>
      </c>
      <c r="EJ9" s="10" t="str">
        <f t="shared" si="27"/>
        <v/>
      </c>
      <c r="EK9" s="10" t="str">
        <f t="shared" si="28"/>
        <v>(-)</v>
      </c>
    </row>
    <row r="10" spans="1:141" ht="15.75" x14ac:dyDescent="0.25">
      <c r="A10" s="7" t="str">
        <f t="shared" si="1"/>
        <v>(5)</v>
      </c>
      <c r="B10" s="8"/>
      <c r="C10" s="9"/>
      <c r="D10" s="20">
        <f t="shared" si="2"/>
        <v>0</v>
      </c>
      <c r="E10" s="18"/>
      <c r="F10" s="14">
        <f t="shared" si="3"/>
        <v>0</v>
      </c>
      <c r="G10" s="19" t="e">
        <f t="shared" si="4"/>
        <v>#DIV/0!</v>
      </c>
      <c r="H10" s="18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C10" s="65"/>
      <c r="AD10" s="17">
        <v>5</v>
      </c>
      <c r="AE10" s="32">
        <f>IF(AND(D10=D9,D10=D8,D10=D7,D10=D6),ROW(2:2),IF(AND(D10=D9,D10=D8,D10=D7),ROW(3:3),IF(AND(D10=D9,D10=D8),ROW(4:4),IF(D10=D9,ROW(5:5),IF(D10&gt;1,ROW(6:6),"-")))))</f>
        <v>5</v>
      </c>
      <c r="AF10" s="32" t="str">
        <f t="shared" si="5"/>
        <v>-</v>
      </c>
      <c r="AJ10" s="56">
        <f t="shared" si="6"/>
        <v>0</v>
      </c>
      <c r="AK10" s="10">
        <f t="shared" si="7"/>
        <v>0</v>
      </c>
      <c r="AL10" s="10">
        <f t="shared" si="8"/>
        <v>0</v>
      </c>
      <c r="AM10" s="10">
        <f t="shared" si="9"/>
        <v>1</v>
      </c>
      <c r="AN10" s="10">
        <f t="shared" si="10"/>
        <v>1</v>
      </c>
      <c r="AO10" s="10">
        <f t="shared" si="11"/>
        <v>0</v>
      </c>
      <c r="AP10" s="10">
        <f t="shared" si="12"/>
        <v>0</v>
      </c>
      <c r="AQ10" s="10">
        <f t="shared" si="13"/>
        <v>0</v>
      </c>
      <c r="AR10" s="10">
        <f t="shared" si="14"/>
        <v>1</v>
      </c>
      <c r="AS10" s="10">
        <f t="shared" si="15"/>
        <v>0</v>
      </c>
      <c r="AT10" s="10">
        <f t="shared" si="16"/>
        <v>1</v>
      </c>
      <c r="AU10" s="10">
        <f t="shared" si="17"/>
        <v>0</v>
      </c>
      <c r="AV10" s="10">
        <f t="shared" si="18"/>
        <v>0</v>
      </c>
      <c r="AW10" s="10">
        <f t="shared" si="19"/>
        <v>0</v>
      </c>
      <c r="AX10" s="10">
        <f t="shared" si="20"/>
        <v>0</v>
      </c>
      <c r="AY10" s="10">
        <f t="shared" si="21"/>
        <v>1</v>
      </c>
      <c r="AZ10" s="10">
        <f t="shared" si="22"/>
        <v>1</v>
      </c>
      <c r="BA10" s="10">
        <f t="shared" si="23"/>
        <v>0</v>
      </c>
      <c r="BB10" s="10">
        <f t="shared" si="24"/>
        <v>0</v>
      </c>
      <c r="BC10" s="10"/>
      <c r="BD10" s="10">
        <f t="shared" si="25"/>
        <v>0</v>
      </c>
      <c r="BE10">
        <f t="shared" si="26"/>
        <v>2</v>
      </c>
      <c r="EH10" s="10">
        <v>7</v>
      </c>
      <c r="EJ10" s="10" t="str">
        <f t="shared" si="27"/>
        <v/>
      </c>
      <c r="EK10" s="10" t="str">
        <f t="shared" si="28"/>
        <v>(5)</v>
      </c>
    </row>
    <row r="11" spans="1:141" ht="15.75" x14ac:dyDescent="0.25">
      <c r="A11" s="7" t="str">
        <f t="shared" si="1"/>
        <v>(5)</v>
      </c>
      <c r="B11" s="8"/>
      <c r="C11" s="9"/>
      <c r="D11" s="20">
        <f t="shared" si="2"/>
        <v>0</v>
      </c>
      <c r="E11" s="18"/>
      <c r="F11" s="14">
        <f t="shared" si="3"/>
        <v>0</v>
      </c>
      <c r="G11" s="19" t="e">
        <f t="shared" si="4"/>
        <v>#DIV/0!</v>
      </c>
      <c r="H11" s="18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D11" s="17">
        <v>5</v>
      </c>
      <c r="AE11" s="32">
        <f>IF(AND(D11=D10,D11=D9,D11=D8,D11=D7),ROW(3:3),IF(AND(D11=D10,D11=D9,D11=D8),ROW(4:4),IF(AND(D11=D10,D11=D9),ROW(5:5),IF(D11=D10,ROW(6:6),IF(D11&gt;1,ROW(7:7),"-")))))</f>
        <v>5</v>
      </c>
      <c r="AF11" s="32" t="str">
        <f t="shared" si="5"/>
        <v>-</v>
      </c>
      <c r="AJ11" s="56">
        <f t="shared" si="6"/>
        <v>0</v>
      </c>
      <c r="AK11" s="10">
        <f t="shared" si="7"/>
        <v>0</v>
      </c>
      <c r="AL11" s="10">
        <f t="shared" si="8"/>
        <v>0</v>
      </c>
      <c r="AM11" s="10">
        <f t="shared" si="9"/>
        <v>1</v>
      </c>
      <c r="AN11" s="10">
        <f t="shared" si="10"/>
        <v>1</v>
      </c>
      <c r="AO11" s="10">
        <f t="shared" si="11"/>
        <v>0</v>
      </c>
      <c r="AP11" s="10">
        <f t="shared" si="12"/>
        <v>0</v>
      </c>
      <c r="AQ11" s="10">
        <f t="shared" si="13"/>
        <v>0</v>
      </c>
      <c r="AR11" s="10">
        <f t="shared" si="14"/>
        <v>1</v>
      </c>
      <c r="AS11" s="10">
        <f t="shared" si="15"/>
        <v>0</v>
      </c>
      <c r="AT11" s="10">
        <f t="shared" si="16"/>
        <v>1</v>
      </c>
      <c r="AU11" s="10">
        <f t="shared" si="17"/>
        <v>0</v>
      </c>
      <c r="AV11" s="10">
        <f t="shared" si="18"/>
        <v>0</v>
      </c>
      <c r="AW11" s="10">
        <f t="shared" si="19"/>
        <v>0</v>
      </c>
      <c r="AX11" s="10">
        <f t="shared" si="20"/>
        <v>0</v>
      </c>
      <c r="AY11" s="10">
        <f t="shared" si="21"/>
        <v>1</v>
      </c>
      <c r="AZ11" s="10">
        <f t="shared" si="22"/>
        <v>1</v>
      </c>
      <c r="BA11" s="10">
        <f t="shared" si="23"/>
        <v>0</v>
      </c>
      <c r="BB11" s="10">
        <f t="shared" si="24"/>
        <v>0</v>
      </c>
      <c r="BC11" s="10"/>
      <c r="BD11" s="10">
        <f t="shared" si="25"/>
        <v>0</v>
      </c>
      <c r="BE11">
        <f t="shared" si="26"/>
        <v>2</v>
      </c>
      <c r="EH11" s="10">
        <v>8</v>
      </c>
      <c r="EJ11" s="10" t="str">
        <f t="shared" si="27"/>
        <v/>
      </c>
      <c r="EK11" s="10" t="str">
        <f t="shared" si="28"/>
        <v>(5)</v>
      </c>
    </row>
    <row r="12" spans="1:141" ht="15.75" x14ac:dyDescent="0.25">
      <c r="A12" s="7" t="str">
        <f t="shared" si="1"/>
        <v>(5)</v>
      </c>
      <c r="B12" s="8"/>
      <c r="C12" s="9"/>
      <c r="D12" s="20">
        <f t="shared" si="2"/>
        <v>0</v>
      </c>
      <c r="E12" s="18"/>
      <c r="F12" s="14">
        <f t="shared" si="3"/>
        <v>0</v>
      </c>
      <c r="G12" s="19" t="e">
        <f t="shared" si="4"/>
        <v>#DIV/0!</v>
      </c>
      <c r="H12" s="18"/>
      <c r="I12" s="45"/>
      <c r="J12" s="45"/>
      <c r="K12" s="45"/>
      <c r="L12" s="45"/>
      <c r="M12" s="45"/>
      <c r="N12" s="45"/>
      <c r="O12" s="45"/>
      <c r="P12" s="45"/>
      <c r="Q12" s="29"/>
      <c r="R12" s="45"/>
      <c r="S12" s="45"/>
      <c r="T12" s="45"/>
      <c r="U12" s="45"/>
      <c r="V12" s="45"/>
      <c r="W12" s="45"/>
      <c r="X12" s="45"/>
      <c r="Y12" s="45"/>
      <c r="Z12" s="45"/>
      <c r="AA12" s="45"/>
      <c r="AD12" s="17">
        <v>5</v>
      </c>
      <c r="AE12" s="32">
        <f>IF(AND(D12=D11,D12=D10,D12=D9,D12=D8),ROW(4:4),IF(AND(D12=D11,D12=D10,D12=D9),ROW(5:5),IF(AND(D12=D11,D12=D10),ROW(6:6),IF(D12=D11,ROW(7:7),IF(D12&gt;1,ROW(8:8),"-")))))</f>
        <v>5</v>
      </c>
      <c r="AF12" s="32" t="str">
        <f t="shared" si="5"/>
        <v>-</v>
      </c>
      <c r="AJ12" s="56">
        <f t="shared" si="6"/>
        <v>0</v>
      </c>
      <c r="AK12" s="10">
        <f t="shared" si="7"/>
        <v>0</v>
      </c>
      <c r="AL12" s="10">
        <f t="shared" si="8"/>
        <v>0</v>
      </c>
      <c r="AM12" s="10">
        <f t="shared" si="9"/>
        <v>1</v>
      </c>
      <c r="AN12" s="10">
        <f t="shared" si="10"/>
        <v>1</v>
      </c>
      <c r="AO12" s="10">
        <f t="shared" si="11"/>
        <v>0</v>
      </c>
      <c r="AP12" s="10">
        <f t="shared" si="12"/>
        <v>0</v>
      </c>
      <c r="AQ12" s="10">
        <f t="shared" si="13"/>
        <v>0</v>
      </c>
      <c r="AR12" s="10">
        <f t="shared" si="14"/>
        <v>1</v>
      </c>
      <c r="AS12" s="10">
        <f t="shared" si="15"/>
        <v>0</v>
      </c>
      <c r="AT12" s="10">
        <f t="shared" si="16"/>
        <v>1</v>
      </c>
      <c r="AU12" s="10">
        <f t="shared" si="17"/>
        <v>0</v>
      </c>
      <c r="AV12" s="10">
        <f t="shared" si="18"/>
        <v>0</v>
      </c>
      <c r="AW12" s="10">
        <f t="shared" si="19"/>
        <v>0</v>
      </c>
      <c r="AX12" s="10">
        <f t="shared" si="20"/>
        <v>0</v>
      </c>
      <c r="AY12" s="10">
        <f t="shared" si="21"/>
        <v>1</v>
      </c>
      <c r="AZ12" s="10">
        <f t="shared" si="22"/>
        <v>1</v>
      </c>
      <c r="BA12" s="10">
        <f t="shared" si="23"/>
        <v>0</v>
      </c>
      <c r="BB12" s="10">
        <f t="shared" si="24"/>
        <v>0</v>
      </c>
      <c r="BC12" s="10"/>
      <c r="BD12" s="10">
        <f t="shared" si="25"/>
        <v>0</v>
      </c>
      <c r="BE12">
        <f t="shared" si="26"/>
        <v>2</v>
      </c>
      <c r="EH12" s="10">
        <v>9</v>
      </c>
      <c r="EJ12" s="10" t="str">
        <f t="shared" si="27"/>
        <v/>
      </c>
      <c r="EK12" s="10" t="str">
        <f t="shared" si="28"/>
        <v>(5)</v>
      </c>
    </row>
    <row r="13" spans="1:141" ht="15.75" x14ac:dyDescent="0.25">
      <c r="A13" s="7" t="str">
        <f t="shared" si="1"/>
        <v>(8)</v>
      </c>
      <c r="B13" s="8"/>
      <c r="C13" s="9"/>
      <c r="D13" s="20">
        <f t="shared" si="2"/>
        <v>0</v>
      </c>
      <c r="E13" s="18"/>
      <c r="F13" s="14">
        <f t="shared" si="3"/>
        <v>0</v>
      </c>
      <c r="G13" s="19" t="e">
        <f t="shared" si="4"/>
        <v>#DIV/0!</v>
      </c>
      <c r="H13" s="1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D13" s="17">
        <v>8</v>
      </c>
      <c r="AE13" s="32">
        <f>IF(D13=D12,ROW(8:8),IF(D13&gt;1,ROW(9:9),"-"))</f>
        <v>8</v>
      </c>
      <c r="AF13" s="32" t="str">
        <f t="shared" si="5"/>
        <v>-</v>
      </c>
      <c r="AJ13" s="56">
        <f t="shared" si="6"/>
        <v>0</v>
      </c>
      <c r="AK13" s="10">
        <f t="shared" si="7"/>
        <v>0</v>
      </c>
      <c r="AL13" s="10">
        <f t="shared" si="8"/>
        <v>0</v>
      </c>
      <c r="AM13" s="10">
        <f t="shared" si="9"/>
        <v>1</v>
      </c>
      <c r="AN13" s="10">
        <f t="shared" si="10"/>
        <v>1</v>
      </c>
      <c r="AO13" s="10">
        <f t="shared" si="11"/>
        <v>0</v>
      </c>
      <c r="AP13" s="10">
        <f t="shared" si="12"/>
        <v>0</v>
      </c>
      <c r="AQ13" s="10">
        <f t="shared" si="13"/>
        <v>0</v>
      </c>
      <c r="AR13" s="10">
        <f t="shared" si="14"/>
        <v>1</v>
      </c>
      <c r="AS13" s="10">
        <f t="shared" si="15"/>
        <v>0</v>
      </c>
      <c r="AT13" s="10">
        <f t="shared" si="16"/>
        <v>1</v>
      </c>
      <c r="AU13" s="10">
        <f t="shared" si="17"/>
        <v>0</v>
      </c>
      <c r="AV13" s="10">
        <f t="shared" si="18"/>
        <v>0</v>
      </c>
      <c r="AW13" s="10">
        <f t="shared" si="19"/>
        <v>0</v>
      </c>
      <c r="AX13" s="10">
        <f t="shared" si="20"/>
        <v>0</v>
      </c>
      <c r="AY13" s="10">
        <f t="shared" si="21"/>
        <v>1</v>
      </c>
      <c r="AZ13" s="10">
        <f t="shared" si="22"/>
        <v>1</v>
      </c>
      <c r="BA13" s="10">
        <f t="shared" si="23"/>
        <v>0</v>
      </c>
      <c r="BB13" s="10">
        <f t="shared" si="24"/>
        <v>0</v>
      </c>
      <c r="BC13" s="10"/>
      <c r="BD13" s="10">
        <f t="shared" si="25"/>
        <v>0</v>
      </c>
      <c r="BE13">
        <f t="shared" si="26"/>
        <v>2</v>
      </c>
      <c r="EH13" s="10">
        <v>2</v>
      </c>
      <c r="EJ13" s="10" t="str">
        <f t="shared" si="27"/>
        <v/>
      </c>
      <c r="EK13" s="10" t="str">
        <f t="shared" si="28"/>
        <v>(8)</v>
      </c>
    </row>
    <row r="14" spans="1:141" ht="15.75" x14ac:dyDescent="0.25">
      <c r="A14" s="7" t="str">
        <f t="shared" ref="A14:A21" si="29">EJ14&amp;EK14</f>
        <v>(6)</v>
      </c>
      <c r="B14" s="8"/>
      <c r="C14" s="9"/>
      <c r="D14" s="20">
        <f t="shared" si="2"/>
        <v>0</v>
      </c>
      <c r="E14" s="18"/>
      <c r="F14" s="14">
        <f t="shared" si="3"/>
        <v>0</v>
      </c>
      <c r="G14" s="19" t="e">
        <f t="shared" si="4"/>
        <v>#DIV/0!</v>
      </c>
      <c r="H14" s="18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D14" s="17">
        <v>6</v>
      </c>
      <c r="AE14" s="32">
        <f t="shared" ref="AE14:AE22" si="30">IF(AND(D14=D13,D14=D12,D14=D11,D14=D10),ROW(6:6),IF(AND(D14=D13,D14=D12,D14=D11),ROW(7:7),IF(AND(D14=D13,D14=D12),ROW(8:8),IF(D14=D13,ROW(9:9),IF(D14&gt;1,ROW(10:10),"-")))))</f>
        <v>6</v>
      </c>
      <c r="AF14" s="32" t="str">
        <f t="shared" ref="AF14:AF22" si="31">IF(F14&gt;1,ROW(10:10),"-")</f>
        <v>-</v>
      </c>
      <c r="AJ14" s="56">
        <f t="shared" ref="AJ14:AJ22" si="32">COUNT($I$3,I14,H14)</f>
        <v>0</v>
      </c>
      <c r="AK14" s="10">
        <f t="shared" ref="AK14:AK22" si="33">COUNT($J$3,J14,I14)</f>
        <v>0</v>
      </c>
      <c r="AL14" s="10">
        <f t="shared" ref="AL14:AL22" si="34">COUNT($K$3,K14,J14)</f>
        <v>0</v>
      </c>
      <c r="AM14" s="10">
        <f t="shared" ref="AM14:AM22" si="35">COUNT($L$3,L14,K14)</f>
        <v>1</v>
      </c>
      <c r="AN14" s="10">
        <f t="shared" ref="AN14:AN22" si="36">COUNT($M$3,M14,L14)</f>
        <v>1</v>
      </c>
      <c r="AO14" s="10">
        <f t="shared" ref="AO14:AO22" si="37">COUNT($N$3,N14,M14)</f>
        <v>0</v>
      </c>
      <c r="AP14" s="10">
        <f t="shared" ref="AP14:AP22" si="38">COUNT($O$3,O14,N14)</f>
        <v>0</v>
      </c>
      <c r="AQ14" s="10">
        <f t="shared" ref="AQ14:AQ22" si="39">COUNT($P$3,P14,O14)</f>
        <v>0</v>
      </c>
      <c r="AR14" s="10">
        <f t="shared" ref="AR14:AR22" si="40">COUNT($Q$3,Q14,P14)</f>
        <v>1</v>
      </c>
      <c r="AS14" s="10">
        <f t="shared" ref="AS14:AS22" si="41">COUNT($R$3,R14,Q14)</f>
        <v>0</v>
      </c>
      <c r="AT14" s="10">
        <f t="shared" ref="AT14:AT22" si="42">COUNT($S$3,S14,R14)</f>
        <v>1</v>
      </c>
      <c r="AU14" s="10">
        <f t="shared" ref="AU14:AU22" si="43">COUNT($T$3,T14,S14)</f>
        <v>0</v>
      </c>
      <c r="AV14" s="10">
        <f t="shared" ref="AV14:AV22" si="44">COUNT($U$3,U14,T14)</f>
        <v>0</v>
      </c>
      <c r="AW14" s="10">
        <f t="shared" ref="AW14:AW22" si="45">COUNT($V$3,V14,U14)</f>
        <v>0</v>
      </c>
      <c r="AX14" s="10">
        <f t="shared" ref="AX14:AX22" si="46">COUNT($W$3,W14,V14)</f>
        <v>0</v>
      </c>
      <c r="AY14" s="10">
        <f t="shared" ref="AY14:AY22" si="47">COUNT($X$3,X14,W14)</f>
        <v>1</v>
      </c>
      <c r="AZ14" s="10">
        <f t="shared" ref="AZ14:AZ22" si="48">COUNT($Y$3,Y14,X14)</f>
        <v>1</v>
      </c>
      <c r="BA14" s="10">
        <f t="shared" ref="BA14:BA22" si="49">COUNT($Z$3,Z14,Y14)</f>
        <v>0</v>
      </c>
      <c r="BB14" s="10">
        <f t="shared" ref="BB14:BB22" si="50">COUNT($AA$3,AA14,Z14)</f>
        <v>0</v>
      </c>
      <c r="BC14" s="10"/>
      <c r="BD14" s="10">
        <f t="shared" ref="BD14:BD22" si="51">COUNTIF(AI14:BC14,"&gt;1")</f>
        <v>0</v>
      </c>
      <c r="BE14">
        <f t="shared" ref="BE14:BE22" si="52">IF(H14="x",1,2)</f>
        <v>2</v>
      </c>
      <c r="EH14" s="10">
        <v>10</v>
      </c>
      <c r="EJ14" s="10" t="str">
        <f t="shared" ref="EJ14:EJ19" si="53">IF(BD14&gt;=1,AE14,"")</f>
        <v/>
      </c>
      <c r="EK14" s="10" t="str">
        <f t="shared" ref="EK14:EK22" si="54">IF(BE14&gt;1,"("&amp;AD14&amp;")","("&amp;AF14&amp;")")</f>
        <v>(6)</v>
      </c>
    </row>
    <row r="15" spans="1:141" ht="15.75" x14ac:dyDescent="0.25">
      <c r="A15" s="7" t="str">
        <f t="shared" si="29"/>
        <v>(7)</v>
      </c>
      <c r="B15" s="8"/>
      <c r="C15" s="9"/>
      <c r="D15" s="20">
        <f t="shared" si="2"/>
        <v>0</v>
      </c>
      <c r="E15" s="18"/>
      <c r="F15" s="14">
        <f t="shared" si="3"/>
        <v>0</v>
      </c>
      <c r="G15" s="19" t="e">
        <f t="shared" si="4"/>
        <v>#DIV/0!</v>
      </c>
      <c r="H15" s="1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D15" s="17">
        <v>7</v>
      </c>
      <c r="AE15" s="32">
        <f t="shared" si="30"/>
        <v>7</v>
      </c>
      <c r="AF15" s="32" t="str">
        <f t="shared" si="31"/>
        <v>-</v>
      </c>
      <c r="AJ15" s="56">
        <f t="shared" si="32"/>
        <v>0</v>
      </c>
      <c r="AK15" s="10">
        <f t="shared" si="33"/>
        <v>0</v>
      </c>
      <c r="AL15" s="10">
        <f t="shared" si="34"/>
        <v>0</v>
      </c>
      <c r="AM15" s="10">
        <f t="shared" si="35"/>
        <v>1</v>
      </c>
      <c r="AN15" s="10">
        <f t="shared" si="36"/>
        <v>1</v>
      </c>
      <c r="AO15" s="10">
        <f t="shared" si="37"/>
        <v>0</v>
      </c>
      <c r="AP15" s="10">
        <f t="shared" si="38"/>
        <v>0</v>
      </c>
      <c r="AQ15" s="10">
        <f t="shared" si="39"/>
        <v>0</v>
      </c>
      <c r="AR15" s="10">
        <f t="shared" si="40"/>
        <v>1</v>
      </c>
      <c r="AS15" s="10">
        <f t="shared" si="41"/>
        <v>0</v>
      </c>
      <c r="AT15" s="10">
        <f t="shared" si="42"/>
        <v>1</v>
      </c>
      <c r="AU15" s="10">
        <f t="shared" si="43"/>
        <v>0</v>
      </c>
      <c r="AV15" s="10">
        <f t="shared" si="44"/>
        <v>0</v>
      </c>
      <c r="AW15" s="10">
        <f t="shared" si="45"/>
        <v>0</v>
      </c>
      <c r="AX15" s="10">
        <f t="shared" si="46"/>
        <v>0</v>
      </c>
      <c r="AY15" s="10">
        <f t="shared" si="47"/>
        <v>1</v>
      </c>
      <c r="AZ15" s="10">
        <f t="shared" si="48"/>
        <v>1</v>
      </c>
      <c r="BA15" s="10">
        <f t="shared" si="49"/>
        <v>0</v>
      </c>
      <c r="BB15" s="10">
        <f t="shared" si="50"/>
        <v>0</v>
      </c>
      <c r="BC15" s="10"/>
      <c r="BD15" s="10">
        <f t="shared" si="51"/>
        <v>0</v>
      </c>
      <c r="BE15">
        <f t="shared" si="52"/>
        <v>2</v>
      </c>
      <c r="EH15" s="10">
        <v>11</v>
      </c>
      <c r="EJ15" s="10" t="str">
        <f t="shared" si="53"/>
        <v/>
      </c>
      <c r="EK15" s="10" t="str">
        <f t="shared" si="54"/>
        <v>(7)</v>
      </c>
    </row>
    <row r="16" spans="1:141" ht="15.75" x14ac:dyDescent="0.25">
      <c r="A16" s="7" t="str">
        <f t="shared" si="29"/>
        <v>(8)</v>
      </c>
      <c r="B16" s="8"/>
      <c r="C16" s="9"/>
      <c r="D16" s="20">
        <f t="shared" si="2"/>
        <v>0</v>
      </c>
      <c r="E16" s="18"/>
      <c r="F16" s="14">
        <f t="shared" si="3"/>
        <v>0</v>
      </c>
      <c r="G16" s="19" t="e">
        <f t="shared" si="4"/>
        <v>#DIV/0!</v>
      </c>
      <c r="H16" s="1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D16" s="17">
        <v>8</v>
      </c>
      <c r="AE16" s="32">
        <f t="shared" si="30"/>
        <v>8</v>
      </c>
      <c r="AF16" s="32" t="str">
        <f t="shared" si="31"/>
        <v>-</v>
      </c>
      <c r="AJ16" s="56">
        <f t="shared" si="32"/>
        <v>0</v>
      </c>
      <c r="AK16" s="10">
        <f t="shared" si="33"/>
        <v>0</v>
      </c>
      <c r="AL16" s="10">
        <f t="shared" si="34"/>
        <v>0</v>
      </c>
      <c r="AM16" s="10">
        <f t="shared" si="35"/>
        <v>1</v>
      </c>
      <c r="AN16" s="10">
        <f t="shared" si="36"/>
        <v>1</v>
      </c>
      <c r="AO16" s="10">
        <f t="shared" si="37"/>
        <v>0</v>
      </c>
      <c r="AP16" s="10">
        <f t="shared" si="38"/>
        <v>0</v>
      </c>
      <c r="AQ16" s="10">
        <f t="shared" si="39"/>
        <v>0</v>
      </c>
      <c r="AR16" s="10">
        <f t="shared" si="40"/>
        <v>1</v>
      </c>
      <c r="AS16" s="10">
        <f t="shared" si="41"/>
        <v>0</v>
      </c>
      <c r="AT16" s="10">
        <f t="shared" si="42"/>
        <v>1</v>
      </c>
      <c r="AU16" s="10">
        <f t="shared" si="43"/>
        <v>0</v>
      </c>
      <c r="AV16" s="10">
        <f t="shared" si="44"/>
        <v>0</v>
      </c>
      <c r="AW16" s="10">
        <f t="shared" si="45"/>
        <v>0</v>
      </c>
      <c r="AX16" s="10">
        <f t="shared" si="46"/>
        <v>0</v>
      </c>
      <c r="AY16" s="10">
        <f t="shared" si="47"/>
        <v>1</v>
      </c>
      <c r="AZ16" s="10">
        <f t="shared" si="48"/>
        <v>1</v>
      </c>
      <c r="BA16" s="10">
        <f t="shared" si="49"/>
        <v>0</v>
      </c>
      <c r="BB16" s="10">
        <f t="shared" si="50"/>
        <v>0</v>
      </c>
      <c r="BC16" s="10"/>
      <c r="BD16" s="10">
        <f t="shared" si="51"/>
        <v>0</v>
      </c>
      <c r="BE16">
        <f t="shared" si="52"/>
        <v>2</v>
      </c>
      <c r="EH16" s="10">
        <v>12</v>
      </c>
      <c r="EJ16" s="10" t="str">
        <f t="shared" si="53"/>
        <v/>
      </c>
      <c r="EK16" s="10" t="str">
        <f t="shared" si="54"/>
        <v>(8)</v>
      </c>
    </row>
    <row r="17" spans="1:141" ht="15.75" x14ac:dyDescent="0.25">
      <c r="A17" s="7" t="str">
        <f t="shared" si="29"/>
        <v>(9)</v>
      </c>
      <c r="B17" s="8"/>
      <c r="C17" s="9"/>
      <c r="D17" s="20">
        <f t="shared" si="2"/>
        <v>0</v>
      </c>
      <c r="E17" s="18"/>
      <c r="F17" s="14">
        <f t="shared" si="3"/>
        <v>0</v>
      </c>
      <c r="G17" s="19" t="e">
        <f t="shared" si="4"/>
        <v>#DIV/0!</v>
      </c>
      <c r="H17" s="18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D17" s="17">
        <v>9</v>
      </c>
      <c r="AE17" s="32">
        <f t="shared" si="30"/>
        <v>9</v>
      </c>
      <c r="AF17" s="32" t="str">
        <f t="shared" si="31"/>
        <v>-</v>
      </c>
      <c r="AJ17" s="56">
        <f t="shared" si="32"/>
        <v>0</v>
      </c>
      <c r="AK17" s="10">
        <f t="shared" si="33"/>
        <v>0</v>
      </c>
      <c r="AL17" s="10">
        <f t="shared" si="34"/>
        <v>0</v>
      </c>
      <c r="AM17" s="10">
        <f t="shared" si="35"/>
        <v>1</v>
      </c>
      <c r="AN17" s="10">
        <f t="shared" si="36"/>
        <v>1</v>
      </c>
      <c r="AO17" s="10">
        <f t="shared" si="37"/>
        <v>0</v>
      </c>
      <c r="AP17" s="10">
        <f t="shared" si="38"/>
        <v>0</v>
      </c>
      <c r="AQ17" s="10">
        <f t="shared" si="39"/>
        <v>0</v>
      </c>
      <c r="AR17" s="10">
        <f t="shared" si="40"/>
        <v>1</v>
      </c>
      <c r="AS17" s="10">
        <f t="shared" si="41"/>
        <v>0</v>
      </c>
      <c r="AT17" s="10">
        <f t="shared" si="42"/>
        <v>1</v>
      </c>
      <c r="AU17" s="10">
        <f t="shared" si="43"/>
        <v>0</v>
      </c>
      <c r="AV17" s="10">
        <f t="shared" si="44"/>
        <v>0</v>
      </c>
      <c r="AW17" s="10">
        <f t="shared" si="45"/>
        <v>0</v>
      </c>
      <c r="AX17" s="10">
        <f t="shared" si="46"/>
        <v>0</v>
      </c>
      <c r="AY17" s="10">
        <f t="shared" si="47"/>
        <v>1</v>
      </c>
      <c r="AZ17" s="10">
        <f t="shared" si="48"/>
        <v>1</v>
      </c>
      <c r="BA17" s="10">
        <f t="shared" si="49"/>
        <v>0</v>
      </c>
      <c r="BB17" s="10">
        <f t="shared" si="50"/>
        <v>0</v>
      </c>
      <c r="BC17" s="10"/>
      <c r="BD17" s="10">
        <f t="shared" si="51"/>
        <v>0</v>
      </c>
      <c r="BE17">
        <f t="shared" si="52"/>
        <v>2</v>
      </c>
      <c r="EH17" s="10">
        <v>13</v>
      </c>
      <c r="EJ17" s="10" t="str">
        <f t="shared" si="53"/>
        <v/>
      </c>
      <c r="EK17" s="10" t="str">
        <f t="shared" si="54"/>
        <v>(9)</v>
      </c>
    </row>
    <row r="18" spans="1:141" ht="15.75" x14ac:dyDescent="0.25">
      <c r="A18" s="7" t="str">
        <f t="shared" si="29"/>
        <v>(10)</v>
      </c>
      <c r="B18" s="8"/>
      <c r="C18" s="9"/>
      <c r="D18" s="20">
        <f t="shared" si="2"/>
        <v>0</v>
      </c>
      <c r="E18" s="18"/>
      <c r="F18" s="14">
        <f t="shared" si="3"/>
        <v>0</v>
      </c>
      <c r="G18" s="19" t="e">
        <f t="shared" si="4"/>
        <v>#DIV/0!</v>
      </c>
      <c r="H18" s="18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D18" s="17">
        <v>10</v>
      </c>
      <c r="AE18" s="32">
        <f t="shared" si="30"/>
        <v>10</v>
      </c>
      <c r="AF18" s="32" t="str">
        <f t="shared" si="31"/>
        <v>-</v>
      </c>
      <c r="AJ18" s="56">
        <f t="shared" si="32"/>
        <v>0</v>
      </c>
      <c r="AK18" s="10">
        <f t="shared" si="33"/>
        <v>0</v>
      </c>
      <c r="AL18" s="10">
        <f t="shared" si="34"/>
        <v>0</v>
      </c>
      <c r="AM18" s="10">
        <f t="shared" si="35"/>
        <v>1</v>
      </c>
      <c r="AN18" s="10">
        <f t="shared" si="36"/>
        <v>1</v>
      </c>
      <c r="AO18" s="10">
        <f t="shared" si="37"/>
        <v>0</v>
      </c>
      <c r="AP18" s="10">
        <f t="shared" si="38"/>
        <v>0</v>
      </c>
      <c r="AQ18" s="10">
        <f t="shared" si="39"/>
        <v>0</v>
      </c>
      <c r="AR18" s="10">
        <f t="shared" si="40"/>
        <v>1</v>
      </c>
      <c r="AS18" s="10">
        <f t="shared" si="41"/>
        <v>0</v>
      </c>
      <c r="AT18" s="10">
        <f t="shared" si="42"/>
        <v>1</v>
      </c>
      <c r="AU18" s="10">
        <f t="shared" si="43"/>
        <v>0</v>
      </c>
      <c r="AV18" s="10">
        <f t="shared" si="44"/>
        <v>0</v>
      </c>
      <c r="AW18" s="10">
        <f t="shared" si="45"/>
        <v>0</v>
      </c>
      <c r="AX18" s="10">
        <f t="shared" si="46"/>
        <v>0</v>
      </c>
      <c r="AY18" s="10">
        <f t="shared" si="47"/>
        <v>1</v>
      </c>
      <c r="AZ18" s="10">
        <f t="shared" si="48"/>
        <v>1</v>
      </c>
      <c r="BA18" s="10">
        <f t="shared" si="49"/>
        <v>0</v>
      </c>
      <c r="BB18" s="10">
        <f t="shared" si="50"/>
        <v>0</v>
      </c>
      <c r="BC18" s="10"/>
      <c r="BD18" s="10">
        <f t="shared" si="51"/>
        <v>0</v>
      </c>
      <c r="BE18">
        <f t="shared" si="52"/>
        <v>2</v>
      </c>
      <c r="EH18" s="10">
        <v>14</v>
      </c>
      <c r="EJ18" s="10" t="str">
        <f>IF(BD18&gt;=1,AE18,"")</f>
        <v/>
      </c>
      <c r="EK18" s="10" t="str">
        <f t="shared" si="54"/>
        <v>(10)</v>
      </c>
    </row>
    <row r="19" spans="1:141" ht="15.75" x14ac:dyDescent="0.25">
      <c r="A19" s="7" t="str">
        <f t="shared" si="29"/>
        <v>(11)</v>
      </c>
      <c r="B19" s="8"/>
      <c r="C19" s="9"/>
      <c r="D19" s="20">
        <f t="shared" si="2"/>
        <v>0</v>
      </c>
      <c r="E19" s="18"/>
      <c r="F19" s="14">
        <f t="shared" si="3"/>
        <v>0</v>
      </c>
      <c r="G19" s="19" t="e">
        <f t="shared" si="4"/>
        <v>#DIV/0!</v>
      </c>
      <c r="H19" s="18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D19" s="17">
        <v>11</v>
      </c>
      <c r="AE19" s="32">
        <f t="shared" si="30"/>
        <v>11</v>
      </c>
      <c r="AF19" s="32" t="str">
        <f t="shared" si="31"/>
        <v>-</v>
      </c>
      <c r="AJ19" s="56">
        <f t="shared" si="32"/>
        <v>0</v>
      </c>
      <c r="AK19" s="10">
        <f t="shared" si="33"/>
        <v>0</v>
      </c>
      <c r="AL19" s="10">
        <f t="shared" si="34"/>
        <v>0</v>
      </c>
      <c r="AM19" s="10">
        <f t="shared" si="35"/>
        <v>1</v>
      </c>
      <c r="AN19" s="10">
        <f t="shared" si="36"/>
        <v>1</v>
      </c>
      <c r="AO19" s="10">
        <f t="shared" si="37"/>
        <v>0</v>
      </c>
      <c r="AP19" s="10">
        <f t="shared" si="38"/>
        <v>0</v>
      </c>
      <c r="AQ19" s="10">
        <f t="shared" si="39"/>
        <v>0</v>
      </c>
      <c r="AR19" s="10">
        <f t="shared" si="40"/>
        <v>1</v>
      </c>
      <c r="AS19" s="10">
        <f t="shared" si="41"/>
        <v>0</v>
      </c>
      <c r="AT19" s="10">
        <f t="shared" si="42"/>
        <v>1</v>
      </c>
      <c r="AU19" s="10">
        <f t="shared" si="43"/>
        <v>0</v>
      </c>
      <c r="AV19" s="10">
        <f t="shared" si="44"/>
        <v>0</v>
      </c>
      <c r="AW19" s="10">
        <f t="shared" si="45"/>
        <v>0</v>
      </c>
      <c r="AX19" s="10">
        <f t="shared" si="46"/>
        <v>0</v>
      </c>
      <c r="AY19" s="10">
        <f t="shared" si="47"/>
        <v>1</v>
      </c>
      <c r="AZ19" s="10">
        <f t="shared" si="48"/>
        <v>1</v>
      </c>
      <c r="BA19" s="10">
        <f t="shared" si="49"/>
        <v>0</v>
      </c>
      <c r="BB19" s="10">
        <f t="shared" si="50"/>
        <v>0</v>
      </c>
      <c r="BC19" s="10"/>
      <c r="BD19" s="10">
        <f t="shared" si="51"/>
        <v>0</v>
      </c>
      <c r="BE19">
        <f t="shared" si="52"/>
        <v>2</v>
      </c>
      <c r="EH19" s="10">
        <v>15</v>
      </c>
      <c r="EJ19" s="10" t="str">
        <f t="shared" si="53"/>
        <v/>
      </c>
      <c r="EK19" s="10" t="str">
        <f t="shared" si="54"/>
        <v>(11)</v>
      </c>
    </row>
    <row r="20" spans="1:141" ht="15.75" x14ac:dyDescent="0.25">
      <c r="A20" s="7" t="str">
        <f t="shared" si="29"/>
        <v>(12)</v>
      </c>
      <c r="B20" s="8"/>
      <c r="C20" s="9"/>
      <c r="D20" s="20">
        <f t="shared" si="2"/>
        <v>0</v>
      </c>
      <c r="E20" s="18"/>
      <c r="F20" s="14">
        <f t="shared" si="3"/>
        <v>0</v>
      </c>
      <c r="G20" s="19" t="e">
        <f t="shared" si="4"/>
        <v>#DIV/0!</v>
      </c>
      <c r="H20" s="18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D20" s="17">
        <v>12</v>
      </c>
      <c r="AE20" s="32">
        <f t="shared" si="30"/>
        <v>12</v>
      </c>
      <c r="AF20" s="32" t="str">
        <f t="shared" si="31"/>
        <v>-</v>
      </c>
      <c r="AJ20" s="56">
        <f t="shared" si="32"/>
        <v>0</v>
      </c>
      <c r="AK20" s="10">
        <f t="shared" si="33"/>
        <v>0</v>
      </c>
      <c r="AL20" s="10">
        <f t="shared" si="34"/>
        <v>0</v>
      </c>
      <c r="AM20" s="10">
        <f t="shared" si="35"/>
        <v>1</v>
      </c>
      <c r="AN20" s="10">
        <f t="shared" si="36"/>
        <v>1</v>
      </c>
      <c r="AO20" s="10">
        <f t="shared" si="37"/>
        <v>0</v>
      </c>
      <c r="AP20" s="10">
        <f t="shared" si="38"/>
        <v>0</v>
      </c>
      <c r="AQ20" s="10">
        <f t="shared" si="39"/>
        <v>0</v>
      </c>
      <c r="AR20" s="10">
        <f t="shared" si="40"/>
        <v>1</v>
      </c>
      <c r="AS20" s="10">
        <f t="shared" si="41"/>
        <v>0</v>
      </c>
      <c r="AT20" s="10">
        <f t="shared" si="42"/>
        <v>1</v>
      </c>
      <c r="AU20" s="10">
        <f t="shared" si="43"/>
        <v>0</v>
      </c>
      <c r="AV20" s="10">
        <f t="shared" si="44"/>
        <v>0</v>
      </c>
      <c r="AW20" s="10">
        <f t="shared" si="45"/>
        <v>0</v>
      </c>
      <c r="AX20" s="10">
        <f t="shared" si="46"/>
        <v>0</v>
      </c>
      <c r="AY20" s="10">
        <f t="shared" si="47"/>
        <v>1</v>
      </c>
      <c r="AZ20" s="10">
        <f t="shared" si="48"/>
        <v>1</v>
      </c>
      <c r="BA20" s="10">
        <f t="shared" si="49"/>
        <v>0</v>
      </c>
      <c r="BB20" s="10">
        <f t="shared" si="50"/>
        <v>0</v>
      </c>
      <c r="BC20" s="10"/>
      <c r="BD20" s="10">
        <f t="shared" si="51"/>
        <v>0</v>
      </c>
      <c r="BE20">
        <f t="shared" si="52"/>
        <v>2</v>
      </c>
      <c r="EH20" s="10">
        <v>16</v>
      </c>
      <c r="EJ20" s="10" t="str">
        <f t="shared" ref="EJ20:EJ25" si="55">IF(BD20&gt;=1,AE20,"")</f>
        <v/>
      </c>
      <c r="EK20" s="10" t="str">
        <f t="shared" si="54"/>
        <v>(12)</v>
      </c>
    </row>
    <row r="21" spans="1:141" ht="15.75" x14ac:dyDescent="0.25">
      <c r="A21" s="7" t="str">
        <f t="shared" si="29"/>
        <v>(13)</v>
      </c>
      <c r="B21" s="8"/>
      <c r="C21" s="9"/>
      <c r="D21" s="20">
        <f t="shared" si="2"/>
        <v>0</v>
      </c>
      <c r="E21" s="18"/>
      <c r="F21" s="14">
        <f t="shared" si="3"/>
        <v>0</v>
      </c>
      <c r="G21" s="19" t="e">
        <f t="shared" si="4"/>
        <v>#DIV/0!</v>
      </c>
      <c r="H21" s="1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D21" s="17">
        <v>13</v>
      </c>
      <c r="AE21" s="32">
        <f t="shared" si="30"/>
        <v>13</v>
      </c>
      <c r="AF21" s="32" t="str">
        <f t="shared" si="31"/>
        <v>-</v>
      </c>
      <c r="AJ21" s="56">
        <f t="shared" si="32"/>
        <v>0</v>
      </c>
      <c r="AK21" s="10">
        <f t="shared" si="33"/>
        <v>0</v>
      </c>
      <c r="AL21" s="10">
        <f t="shared" si="34"/>
        <v>0</v>
      </c>
      <c r="AM21" s="10">
        <f t="shared" si="35"/>
        <v>1</v>
      </c>
      <c r="AN21" s="10">
        <f t="shared" si="36"/>
        <v>1</v>
      </c>
      <c r="AO21" s="10">
        <f t="shared" si="37"/>
        <v>0</v>
      </c>
      <c r="AP21" s="10">
        <f t="shared" si="38"/>
        <v>0</v>
      </c>
      <c r="AQ21" s="10">
        <f t="shared" si="39"/>
        <v>0</v>
      </c>
      <c r="AR21" s="10">
        <f t="shared" si="40"/>
        <v>1</v>
      </c>
      <c r="AS21" s="10">
        <f t="shared" si="41"/>
        <v>0</v>
      </c>
      <c r="AT21" s="10">
        <f t="shared" si="42"/>
        <v>1</v>
      </c>
      <c r="AU21" s="10">
        <f t="shared" si="43"/>
        <v>0</v>
      </c>
      <c r="AV21" s="10">
        <f t="shared" si="44"/>
        <v>0</v>
      </c>
      <c r="AW21" s="10">
        <f t="shared" si="45"/>
        <v>0</v>
      </c>
      <c r="AX21" s="10">
        <f t="shared" si="46"/>
        <v>0</v>
      </c>
      <c r="AY21" s="10">
        <f t="shared" si="47"/>
        <v>1</v>
      </c>
      <c r="AZ21" s="10">
        <f t="shared" si="48"/>
        <v>1</v>
      </c>
      <c r="BA21" s="10">
        <f t="shared" si="49"/>
        <v>0</v>
      </c>
      <c r="BB21" s="10">
        <f t="shared" si="50"/>
        <v>0</v>
      </c>
      <c r="BC21" s="10"/>
      <c r="BD21" s="10">
        <f t="shared" si="51"/>
        <v>0</v>
      </c>
      <c r="BE21">
        <f t="shared" si="52"/>
        <v>2</v>
      </c>
      <c r="EH21" s="10">
        <v>17</v>
      </c>
      <c r="EJ21" s="10" t="str">
        <f t="shared" si="55"/>
        <v/>
      </c>
      <c r="EK21" s="10" t="str">
        <f t="shared" si="54"/>
        <v>(13)</v>
      </c>
    </row>
    <row r="22" spans="1:141" ht="15.75" customHeight="1" x14ac:dyDescent="0.25">
      <c r="A22" s="7" t="str">
        <f>EJ22&amp;EK22</f>
        <v>(14)</v>
      </c>
      <c r="B22" s="8"/>
      <c r="C22" s="9"/>
      <c r="D22" s="20">
        <f t="shared" si="2"/>
        <v>0</v>
      </c>
      <c r="E22" s="18"/>
      <c r="F22" s="14">
        <f t="shared" si="3"/>
        <v>0</v>
      </c>
      <c r="G22" s="19" t="e">
        <f t="shared" si="4"/>
        <v>#DIV/0!</v>
      </c>
      <c r="H22" s="1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D22" s="17">
        <v>14</v>
      </c>
      <c r="AE22" s="32">
        <f t="shared" si="30"/>
        <v>14</v>
      </c>
      <c r="AF22" s="32" t="str">
        <f t="shared" si="31"/>
        <v>-</v>
      </c>
      <c r="AJ22" s="56">
        <f t="shared" si="32"/>
        <v>0</v>
      </c>
      <c r="AK22" s="10">
        <f t="shared" si="33"/>
        <v>0</v>
      </c>
      <c r="AL22" s="10">
        <f t="shared" si="34"/>
        <v>0</v>
      </c>
      <c r="AM22" s="10">
        <f t="shared" si="35"/>
        <v>1</v>
      </c>
      <c r="AN22" s="10">
        <f t="shared" si="36"/>
        <v>1</v>
      </c>
      <c r="AO22" s="10">
        <f t="shared" si="37"/>
        <v>0</v>
      </c>
      <c r="AP22" s="10">
        <f t="shared" si="38"/>
        <v>0</v>
      </c>
      <c r="AQ22" s="10">
        <f t="shared" si="39"/>
        <v>0</v>
      </c>
      <c r="AR22" s="10">
        <f t="shared" si="40"/>
        <v>1</v>
      </c>
      <c r="AS22" s="10">
        <f t="shared" si="41"/>
        <v>0</v>
      </c>
      <c r="AT22" s="10">
        <f t="shared" si="42"/>
        <v>1</v>
      </c>
      <c r="AU22" s="10">
        <f t="shared" si="43"/>
        <v>0</v>
      </c>
      <c r="AV22" s="10">
        <f t="shared" si="44"/>
        <v>0</v>
      </c>
      <c r="AW22" s="10">
        <f t="shared" si="45"/>
        <v>0</v>
      </c>
      <c r="AX22" s="10">
        <f t="shared" si="46"/>
        <v>0</v>
      </c>
      <c r="AY22" s="10">
        <f t="shared" si="47"/>
        <v>1</v>
      </c>
      <c r="AZ22" s="10">
        <f t="shared" si="48"/>
        <v>1</v>
      </c>
      <c r="BA22" s="10">
        <f t="shared" si="49"/>
        <v>0</v>
      </c>
      <c r="BB22" s="10">
        <f t="shared" si="50"/>
        <v>0</v>
      </c>
      <c r="BC22" s="10"/>
      <c r="BD22" s="10">
        <f t="shared" si="51"/>
        <v>0</v>
      </c>
      <c r="BE22">
        <f t="shared" si="52"/>
        <v>2</v>
      </c>
      <c r="EH22" s="10">
        <v>18</v>
      </c>
      <c r="EJ22" s="10" t="str">
        <f t="shared" si="55"/>
        <v/>
      </c>
      <c r="EK22" s="10" t="str">
        <f t="shared" si="54"/>
        <v>(14)</v>
      </c>
    </row>
    <row r="23" spans="1:141" ht="15.75" customHeight="1" x14ac:dyDescent="0.25">
      <c r="A23" s="7" t="str">
        <f t="shared" ref="A23:A24" si="56">EJ23&amp;EK23</f>
        <v>(15)</v>
      </c>
      <c r="B23" s="8"/>
      <c r="C23" s="9"/>
      <c r="D23" s="20">
        <f t="shared" si="2"/>
        <v>0</v>
      </c>
      <c r="E23" s="18"/>
      <c r="F23" s="14">
        <f t="shared" si="3"/>
        <v>0</v>
      </c>
      <c r="G23" s="19" t="e">
        <f t="shared" si="4"/>
        <v>#DIV/0!</v>
      </c>
      <c r="H23" s="18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D23" s="17">
        <v>15</v>
      </c>
      <c r="AE23" s="32">
        <f t="shared" ref="AE23:AE24" si="57">IF(AND(D23=D22,D23=D21,D23=D20,D23=D19),ROW(15:15),IF(AND(D23=D22,D23=D21,D23=D20),ROW(16:16),IF(AND(D23=D22,D23=D21),ROW(17:17),IF(D23=D22,ROW(18:18),IF(D23&gt;1,ROW(19:19),"-")))))</f>
        <v>15</v>
      </c>
      <c r="AF23" s="32" t="str">
        <f t="shared" ref="AF23:AF24" si="58">IF(F23&gt;1,ROW(19:19),"-")</f>
        <v>-</v>
      </c>
      <c r="AJ23" s="56">
        <f t="shared" ref="AJ23:AJ24" si="59">COUNT($I$3,I23,H23)</f>
        <v>0</v>
      </c>
      <c r="AK23" s="10">
        <f t="shared" ref="AK23:AK24" si="60">COUNT($J$3,J23,I23)</f>
        <v>0</v>
      </c>
      <c r="AL23" s="10">
        <f t="shared" ref="AL23:AL24" si="61">COUNT($K$3,K23,J23)</f>
        <v>0</v>
      </c>
      <c r="AM23" s="10">
        <f t="shared" ref="AM23:AM24" si="62">COUNT($L$3,L23,K23)</f>
        <v>1</v>
      </c>
      <c r="AN23" s="10">
        <f t="shared" ref="AN23:AN24" si="63">COUNT($M$3,M23,L23)</f>
        <v>1</v>
      </c>
      <c r="AO23" s="10">
        <f t="shared" ref="AO23:AO24" si="64">COUNT($N$3,N23,M23)</f>
        <v>0</v>
      </c>
      <c r="AP23" s="10">
        <f t="shared" ref="AP23:AP24" si="65">COUNT($O$3,O23,N23)</f>
        <v>0</v>
      </c>
      <c r="AQ23" s="10">
        <f t="shared" ref="AQ23:AQ24" si="66">COUNT($P$3,P23,O23)</f>
        <v>0</v>
      </c>
      <c r="AR23" s="10">
        <f t="shared" ref="AR23:AR24" si="67">COUNT($Q$3,Q23,P23)</f>
        <v>1</v>
      </c>
      <c r="AS23" s="10">
        <f t="shared" ref="AS23:AS24" si="68">COUNT($R$3,R23,Q23)</f>
        <v>0</v>
      </c>
      <c r="AT23" s="10">
        <f t="shared" ref="AT23:AT24" si="69">COUNT($S$3,S23,R23)</f>
        <v>1</v>
      </c>
      <c r="AU23" s="10">
        <f t="shared" ref="AU23:AU24" si="70">COUNT($T$3,T23,S23)</f>
        <v>0</v>
      </c>
      <c r="AV23" s="10">
        <f t="shared" ref="AV23:AV24" si="71">COUNT($U$3,U23,T23)</f>
        <v>0</v>
      </c>
      <c r="AW23" s="10">
        <f t="shared" ref="AW23:AW24" si="72">COUNT($V$3,V23,U23)</f>
        <v>0</v>
      </c>
      <c r="AX23" s="10">
        <f t="shared" ref="AX23:AX24" si="73">COUNT($W$3,W23,V23)</f>
        <v>0</v>
      </c>
      <c r="AY23" s="10">
        <f t="shared" ref="AY23:AY24" si="74">COUNT($X$3,X23,W23)</f>
        <v>1</v>
      </c>
      <c r="AZ23" s="10">
        <f t="shared" ref="AZ23:AZ24" si="75">COUNT($Y$3,Y23,X23)</f>
        <v>1</v>
      </c>
      <c r="BA23" s="10">
        <f t="shared" ref="BA23:BA24" si="76">COUNT($Z$3,Z23,Y23)</f>
        <v>0</v>
      </c>
      <c r="BB23" s="10">
        <f t="shared" ref="BB23:BB24" si="77">COUNT($AA$3,AA23,Z23)</f>
        <v>0</v>
      </c>
      <c r="BC23" s="10"/>
      <c r="BD23" s="10">
        <f t="shared" ref="BD23:BD24" si="78">COUNTIF(AI23:BC23,"&gt;1")</f>
        <v>0</v>
      </c>
      <c r="BE23">
        <f t="shared" ref="BE23:BE24" si="79">IF(H23="x",1,2)</f>
        <v>2</v>
      </c>
      <c r="EH23" s="10">
        <v>19</v>
      </c>
      <c r="EJ23" s="10" t="str">
        <f t="shared" si="55"/>
        <v/>
      </c>
      <c r="EK23" s="10" t="str">
        <f t="shared" ref="EK23:EK24" si="80">IF(BE23&gt;1,"("&amp;AD23&amp;")","("&amp;AF23&amp;")")</f>
        <v>(15)</v>
      </c>
    </row>
    <row r="24" spans="1:141" ht="15.75" customHeight="1" x14ac:dyDescent="0.25">
      <c r="A24" s="7" t="str">
        <f t="shared" si="56"/>
        <v>(16)</v>
      </c>
      <c r="B24" s="8"/>
      <c r="C24" s="9"/>
      <c r="D24" s="20">
        <f t="shared" si="2"/>
        <v>0</v>
      </c>
      <c r="E24" s="18"/>
      <c r="F24" s="14">
        <f t="shared" si="3"/>
        <v>0</v>
      </c>
      <c r="G24" s="19" t="e">
        <f t="shared" si="4"/>
        <v>#DIV/0!</v>
      </c>
      <c r="H24" s="18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D24" s="17">
        <v>16</v>
      </c>
      <c r="AE24" s="32">
        <f t="shared" si="57"/>
        <v>16</v>
      </c>
      <c r="AF24" s="32" t="str">
        <f t="shared" si="58"/>
        <v>-</v>
      </c>
      <c r="AJ24" s="56">
        <f t="shared" si="59"/>
        <v>0</v>
      </c>
      <c r="AK24" s="10">
        <f t="shared" si="60"/>
        <v>0</v>
      </c>
      <c r="AL24" s="10">
        <f t="shared" si="61"/>
        <v>0</v>
      </c>
      <c r="AM24" s="10">
        <f t="shared" si="62"/>
        <v>1</v>
      </c>
      <c r="AN24" s="10">
        <f t="shared" si="63"/>
        <v>1</v>
      </c>
      <c r="AO24" s="10">
        <f t="shared" si="64"/>
        <v>0</v>
      </c>
      <c r="AP24" s="10">
        <f t="shared" si="65"/>
        <v>0</v>
      </c>
      <c r="AQ24" s="10">
        <f t="shared" si="66"/>
        <v>0</v>
      </c>
      <c r="AR24" s="10">
        <f t="shared" si="67"/>
        <v>1</v>
      </c>
      <c r="AS24" s="10">
        <f t="shared" si="68"/>
        <v>0</v>
      </c>
      <c r="AT24" s="10">
        <f t="shared" si="69"/>
        <v>1</v>
      </c>
      <c r="AU24" s="10">
        <f t="shared" si="70"/>
        <v>0</v>
      </c>
      <c r="AV24" s="10">
        <f t="shared" si="71"/>
        <v>0</v>
      </c>
      <c r="AW24" s="10">
        <f t="shared" si="72"/>
        <v>0</v>
      </c>
      <c r="AX24" s="10">
        <f t="shared" si="73"/>
        <v>0</v>
      </c>
      <c r="AY24" s="10">
        <f t="shared" si="74"/>
        <v>1</v>
      </c>
      <c r="AZ24" s="10">
        <f t="shared" si="75"/>
        <v>1</v>
      </c>
      <c r="BA24" s="10">
        <f t="shared" si="76"/>
        <v>0</v>
      </c>
      <c r="BB24" s="10">
        <f t="shared" si="77"/>
        <v>0</v>
      </c>
      <c r="BC24" s="10"/>
      <c r="BD24" s="10">
        <f t="shared" si="78"/>
        <v>0</v>
      </c>
      <c r="BE24">
        <f t="shared" si="79"/>
        <v>2</v>
      </c>
      <c r="EH24" s="10">
        <v>20</v>
      </c>
      <c r="EJ24" s="10" t="str">
        <f t="shared" si="55"/>
        <v/>
      </c>
      <c r="EK24" s="10" t="str">
        <f t="shared" si="80"/>
        <v>(16)</v>
      </c>
    </row>
    <row r="25" spans="1:141" ht="15.75" x14ac:dyDescent="0.25">
      <c r="A25" s="7" t="str">
        <f t="shared" ref="A25" si="81">EJ25&amp;EK25</f>
        <v>(17)</v>
      </c>
      <c r="B25" s="8"/>
      <c r="C25" s="9"/>
      <c r="D25" s="20">
        <f t="shared" si="2"/>
        <v>0</v>
      </c>
      <c r="E25" s="18"/>
      <c r="F25" s="14">
        <f t="shared" si="3"/>
        <v>0</v>
      </c>
      <c r="G25" s="19" t="e">
        <f t="shared" si="4"/>
        <v>#DIV/0!</v>
      </c>
      <c r="H25" s="18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D25" s="17">
        <v>17</v>
      </c>
      <c r="AE25" s="32">
        <f t="shared" ref="AE25" si="82">IF(AND(D25=D24,D25=D23,D25=D22,D25=D21),ROW(17:17),IF(AND(D25=D24,D25=D23,D25=D22),ROW(18:18),IF(AND(D25=D24,D25=D23),ROW(19:19),IF(D25=D24,ROW(20:20),IF(D25&gt;1,ROW(21:21),"-")))))</f>
        <v>17</v>
      </c>
      <c r="AF25" s="32" t="str">
        <f t="shared" ref="AF25" si="83">IF(F25&gt;1,ROW(21:21),"-")</f>
        <v>-</v>
      </c>
      <c r="AJ25" s="56">
        <f t="shared" ref="AJ25" si="84">COUNT($I$3,I25,H25)</f>
        <v>0</v>
      </c>
      <c r="AK25" s="10">
        <f t="shared" ref="AK25" si="85">COUNT($J$3,J25,I25)</f>
        <v>0</v>
      </c>
      <c r="AL25" s="10">
        <f t="shared" ref="AL25" si="86">COUNT($K$3,K25,J25)</f>
        <v>0</v>
      </c>
      <c r="AM25" s="10">
        <f t="shared" ref="AM25" si="87">COUNT($L$3,L25,K25)</f>
        <v>1</v>
      </c>
      <c r="AN25" s="10">
        <f t="shared" ref="AN25" si="88">COUNT($M$3,M25,L25)</f>
        <v>1</v>
      </c>
      <c r="AO25" s="10">
        <f t="shared" ref="AO25" si="89">COUNT($N$3,N25,M25)</f>
        <v>0</v>
      </c>
      <c r="AP25" s="10">
        <f t="shared" ref="AP25" si="90">COUNT($O$3,O25,N25)</f>
        <v>0</v>
      </c>
      <c r="AQ25" s="10">
        <f t="shared" ref="AQ25" si="91">COUNT($P$3,P25,O25)</f>
        <v>0</v>
      </c>
      <c r="AR25" s="10">
        <f t="shared" ref="AR25" si="92">COUNT($Q$3,Q25,P25)</f>
        <v>1</v>
      </c>
      <c r="AS25" s="10">
        <f t="shared" ref="AS25" si="93">COUNT($R$3,R25,Q25)</f>
        <v>0</v>
      </c>
      <c r="AT25" s="10">
        <f t="shared" ref="AT25" si="94">COUNT($S$3,S25,R25)</f>
        <v>1</v>
      </c>
      <c r="AU25" s="10">
        <f t="shared" ref="AU25" si="95">COUNT($T$3,T25,S25)</f>
        <v>0</v>
      </c>
      <c r="AV25" s="10">
        <f t="shared" ref="AV25" si="96">COUNT($U$3,U25,T25)</f>
        <v>0</v>
      </c>
      <c r="AW25" s="10">
        <f t="shared" ref="AW25" si="97">COUNT($V$3,V25,U25)</f>
        <v>0</v>
      </c>
      <c r="AX25" s="10">
        <f t="shared" ref="AX25" si="98">COUNT($W$3,W25,V25)</f>
        <v>0</v>
      </c>
      <c r="AY25" s="10">
        <f t="shared" ref="AY25" si="99">COUNT($X$3,X25,W25)</f>
        <v>1</v>
      </c>
      <c r="AZ25" s="10">
        <f t="shared" ref="AZ25" si="100">COUNT($Y$3,Y25,X25)</f>
        <v>1</v>
      </c>
      <c r="BA25" s="10">
        <f t="shared" ref="BA25" si="101">COUNT($Z$3,Z25,Y25)</f>
        <v>0</v>
      </c>
      <c r="BB25" s="10">
        <f t="shared" ref="BB25" si="102">COUNT($AA$3,AA25,Z25)</f>
        <v>0</v>
      </c>
      <c r="BC25" s="10"/>
      <c r="BD25" s="10">
        <f t="shared" ref="BD25" si="103">COUNTIF(AI25:BC25,"&gt;1")</f>
        <v>0</v>
      </c>
      <c r="BE25">
        <f t="shared" ref="BE25" si="104">IF(H25="x",1,2)</f>
        <v>2</v>
      </c>
      <c r="EH25" s="10">
        <v>21</v>
      </c>
      <c r="EJ25" s="10" t="str">
        <f t="shared" si="55"/>
        <v/>
      </c>
      <c r="EK25" s="10" t="str">
        <f t="shared" ref="EK25" si="105">IF(BE25&gt;1,"("&amp;AD25&amp;")","("&amp;AF25&amp;")")</f>
        <v>(17)</v>
      </c>
    </row>
    <row r="26" spans="1:141" x14ac:dyDescent="0.2">
      <c r="A26" s="73"/>
      <c r="B26" s="75"/>
      <c r="C26" s="74"/>
      <c r="D26" s="17"/>
      <c r="E26" s="17"/>
      <c r="F26" s="17"/>
      <c r="G26" s="17"/>
      <c r="H26" s="17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17"/>
      <c r="AC26" s="16"/>
      <c r="AD26" s="17"/>
      <c r="AE26" s="17"/>
      <c r="AF26" s="16"/>
    </row>
    <row r="27" spans="1:141" ht="90.95" customHeight="1" x14ac:dyDescent="0.2">
      <c r="A27" s="77"/>
      <c r="B27" s="78"/>
      <c r="C27" s="78"/>
      <c r="D27" s="79"/>
      <c r="E27" s="15"/>
      <c r="F27" s="15"/>
      <c r="G27" s="15"/>
      <c r="H27" s="15"/>
      <c r="I27" s="80"/>
      <c r="J27" s="80"/>
      <c r="K27" s="81"/>
      <c r="L27" s="81"/>
      <c r="M27" s="81"/>
      <c r="N27" s="81"/>
      <c r="O27" s="81"/>
      <c r="P27" s="80"/>
      <c r="Q27" s="80"/>
      <c r="R27" s="80"/>
      <c r="S27" s="80"/>
      <c r="T27" s="80"/>
      <c r="U27" s="80"/>
      <c r="V27" s="80"/>
      <c r="W27" s="80"/>
      <c r="X27" s="81"/>
      <c r="Y27" s="81"/>
      <c r="Z27" s="80"/>
      <c r="AA27" s="80"/>
      <c r="AB27" s="16"/>
      <c r="AC27" s="81"/>
      <c r="AD27" s="17"/>
      <c r="AE27" s="17"/>
      <c r="AF27" s="16"/>
    </row>
    <row r="28" spans="1:141" ht="15.75" x14ac:dyDescent="0.25">
      <c r="A28" s="82"/>
      <c r="B28" s="83"/>
      <c r="C28" s="84"/>
      <c r="D28" s="85"/>
      <c r="E28" s="18"/>
      <c r="F28" s="86"/>
      <c r="G28" s="87"/>
      <c r="H28" s="18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16"/>
      <c r="AC28" s="88"/>
      <c r="AD28" s="17"/>
      <c r="AE28" s="32"/>
      <c r="AF28" s="32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6"/>
      <c r="BD28" s="17"/>
      <c r="BE28" s="16"/>
      <c r="EH28" s="10">
        <v>1</v>
      </c>
      <c r="EJ28" s="10" t="str">
        <f t="shared" ref="EJ28:EJ39" si="106">IF(BD28&gt;=1,AE28,"")</f>
        <v/>
      </c>
      <c r="EK28" s="10" t="str">
        <f t="shared" ref="EK28:EK43" si="107">IF(BD28&gt;1,"("&amp;AD28&amp;")","("&amp;AF28&amp;")")</f>
        <v>()</v>
      </c>
    </row>
    <row r="29" spans="1:141" ht="15.75" x14ac:dyDescent="0.25">
      <c r="A29" s="82"/>
      <c r="B29" s="89"/>
      <c r="C29" s="84"/>
      <c r="D29" s="85"/>
      <c r="E29" s="18"/>
      <c r="F29" s="86"/>
      <c r="G29" s="87"/>
      <c r="H29" s="18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16"/>
      <c r="AC29" s="16"/>
      <c r="AD29" s="17"/>
      <c r="AE29" s="32"/>
      <c r="AF29" s="32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6"/>
      <c r="BD29" s="17"/>
      <c r="BE29" s="16"/>
      <c r="EH29" s="10">
        <v>3</v>
      </c>
      <c r="EJ29" s="10" t="str">
        <f t="shared" si="106"/>
        <v/>
      </c>
      <c r="EK29" s="10" t="str">
        <f t="shared" si="107"/>
        <v>()</v>
      </c>
    </row>
    <row r="30" spans="1:141" ht="15.75" x14ac:dyDescent="0.25">
      <c r="A30" s="82"/>
      <c r="B30" s="89"/>
      <c r="C30" s="84"/>
      <c r="D30" s="85"/>
      <c r="E30" s="18"/>
      <c r="F30" s="86"/>
      <c r="G30" s="87"/>
      <c r="H30" s="18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16"/>
      <c r="AC30" s="16"/>
      <c r="AD30" s="17"/>
      <c r="AE30" s="32"/>
      <c r="AF30" s="32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6"/>
      <c r="BD30" s="17"/>
      <c r="BE30" s="16"/>
      <c r="EH30" s="10">
        <v>4</v>
      </c>
      <c r="EJ30" s="10" t="str">
        <f t="shared" si="106"/>
        <v/>
      </c>
      <c r="EK30" s="10" t="str">
        <f t="shared" si="107"/>
        <v>()</v>
      </c>
    </row>
    <row r="31" spans="1:141" ht="15.75" x14ac:dyDescent="0.25">
      <c r="A31" s="82"/>
      <c r="B31" s="89"/>
      <c r="C31" s="84"/>
      <c r="D31" s="85"/>
      <c r="E31" s="18"/>
      <c r="F31" s="86"/>
      <c r="G31" s="87"/>
      <c r="H31" s="18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16"/>
      <c r="AC31" s="16"/>
      <c r="AD31" s="17"/>
      <c r="AE31" s="32"/>
      <c r="AF31" s="32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6"/>
      <c r="BD31" s="17"/>
      <c r="BE31" s="16"/>
      <c r="EH31" s="10">
        <v>5</v>
      </c>
      <c r="EJ31" s="10" t="str">
        <f t="shared" si="106"/>
        <v/>
      </c>
      <c r="EK31" s="10" t="str">
        <f t="shared" si="107"/>
        <v>()</v>
      </c>
    </row>
    <row r="32" spans="1:141" ht="15.75" x14ac:dyDescent="0.25">
      <c r="A32" s="82"/>
      <c r="B32" s="89"/>
      <c r="C32" s="84"/>
      <c r="D32" s="85"/>
      <c r="E32" s="18"/>
      <c r="F32" s="86"/>
      <c r="G32" s="87"/>
      <c r="H32" s="18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16"/>
      <c r="AC32" s="16"/>
      <c r="AD32" s="17"/>
      <c r="AE32" s="32"/>
      <c r="AF32" s="32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6"/>
      <c r="BD32" s="17"/>
      <c r="BE32" s="16"/>
      <c r="EH32" s="10">
        <v>6</v>
      </c>
      <c r="EJ32" s="10" t="str">
        <f t="shared" si="106"/>
        <v/>
      </c>
      <c r="EK32" s="10" t="str">
        <f t="shared" si="107"/>
        <v>()</v>
      </c>
    </row>
    <row r="33" spans="1:141" ht="15.75" x14ac:dyDescent="0.25">
      <c r="A33" s="82"/>
      <c r="B33" s="89"/>
      <c r="C33" s="84"/>
      <c r="D33" s="85"/>
      <c r="E33" s="18"/>
      <c r="F33" s="86"/>
      <c r="G33" s="87"/>
      <c r="H33" s="18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16"/>
      <c r="AC33" s="16"/>
      <c r="AD33" s="17"/>
      <c r="AE33" s="32"/>
      <c r="AF33" s="32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6"/>
      <c r="BD33" s="17"/>
      <c r="BE33" s="16"/>
      <c r="EH33" s="10">
        <v>7</v>
      </c>
      <c r="EJ33" s="10" t="str">
        <f t="shared" si="106"/>
        <v/>
      </c>
      <c r="EK33" s="10" t="str">
        <f t="shared" si="107"/>
        <v>()</v>
      </c>
    </row>
    <row r="34" spans="1:141" ht="15.75" x14ac:dyDescent="0.25">
      <c r="A34" s="82"/>
      <c r="B34" s="89"/>
      <c r="C34" s="84"/>
      <c r="D34" s="85"/>
      <c r="E34" s="18"/>
      <c r="F34" s="86"/>
      <c r="G34" s="87"/>
      <c r="H34" s="18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16"/>
      <c r="AC34" s="16"/>
      <c r="AD34" s="17"/>
      <c r="AE34" s="32"/>
      <c r="AF34" s="32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6"/>
      <c r="BD34" s="17"/>
      <c r="BE34" s="16"/>
      <c r="EH34" s="10">
        <v>8</v>
      </c>
      <c r="EJ34" s="10" t="str">
        <f t="shared" si="106"/>
        <v/>
      </c>
      <c r="EK34" s="10" t="str">
        <f t="shared" si="107"/>
        <v>()</v>
      </c>
    </row>
    <row r="35" spans="1:141" ht="15.75" x14ac:dyDescent="0.25">
      <c r="A35" s="82"/>
      <c r="B35" s="89"/>
      <c r="C35" s="84"/>
      <c r="D35" s="85"/>
      <c r="E35" s="18"/>
      <c r="F35" s="86"/>
      <c r="G35" s="87"/>
      <c r="H35" s="18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16"/>
      <c r="AC35" s="16"/>
      <c r="AD35" s="17"/>
      <c r="AE35" s="32"/>
      <c r="AF35" s="32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6"/>
      <c r="BD35" s="17"/>
      <c r="BE35" s="16"/>
      <c r="EH35" s="10">
        <v>9</v>
      </c>
      <c r="EJ35" s="10" t="str">
        <f t="shared" si="106"/>
        <v/>
      </c>
      <c r="EK35" s="10" t="str">
        <f t="shared" si="107"/>
        <v>()</v>
      </c>
    </row>
    <row r="36" spans="1:141" ht="15.75" x14ac:dyDescent="0.25">
      <c r="A36" s="82"/>
      <c r="B36" s="89"/>
      <c r="C36" s="84"/>
      <c r="D36" s="85"/>
      <c r="E36" s="18"/>
      <c r="F36" s="86"/>
      <c r="G36" s="87"/>
      <c r="H36" s="18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16"/>
      <c r="AC36" s="16"/>
      <c r="AD36" s="17"/>
      <c r="AE36" s="32"/>
      <c r="AF36" s="32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6"/>
      <c r="BD36" s="17"/>
      <c r="BE36" s="16"/>
      <c r="EH36" s="10">
        <v>10</v>
      </c>
      <c r="EJ36" s="10" t="str">
        <f t="shared" si="106"/>
        <v/>
      </c>
      <c r="EK36" s="10" t="str">
        <f t="shared" si="107"/>
        <v>()</v>
      </c>
    </row>
    <row r="37" spans="1:141" ht="15.75" x14ac:dyDescent="0.25">
      <c r="A37" s="82"/>
      <c r="B37" s="89"/>
      <c r="C37" s="84"/>
      <c r="D37" s="85"/>
      <c r="E37" s="18"/>
      <c r="F37" s="86"/>
      <c r="G37" s="87"/>
      <c r="H37" s="18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16"/>
      <c r="AC37" s="16"/>
      <c r="AD37" s="17"/>
      <c r="AE37" s="32"/>
      <c r="AF37" s="32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6"/>
      <c r="BD37" s="17"/>
      <c r="BE37" s="16"/>
      <c r="EH37" s="10">
        <v>11</v>
      </c>
      <c r="EJ37" s="10" t="str">
        <f t="shared" si="106"/>
        <v/>
      </c>
      <c r="EK37" s="10" t="str">
        <f t="shared" si="107"/>
        <v>()</v>
      </c>
    </row>
    <row r="38" spans="1:141" ht="15.75" x14ac:dyDescent="0.25">
      <c r="A38" s="82"/>
      <c r="B38" s="90"/>
      <c r="C38" s="84"/>
      <c r="D38" s="85"/>
      <c r="E38" s="18"/>
      <c r="F38" s="86"/>
      <c r="G38" s="87"/>
      <c r="H38" s="18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16"/>
      <c r="AC38" s="16"/>
      <c r="AD38" s="17"/>
      <c r="AE38" s="32"/>
      <c r="AF38" s="32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6"/>
      <c r="BD38" s="17"/>
      <c r="BE38" s="16"/>
      <c r="EH38" s="10">
        <v>12</v>
      </c>
      <c r="EJ38" s="10" t="str">
        <f t="shared" si="106"/>
        <v/>
      </c>
      <c r="EK38" s="10" t="str">
        <f t="shared" si="107"/>
        <v>()</v>
      </c>
    </row>
    <row r="39" spans="1:141" ht="15.75" x14ac:dyDescent="0.25">
      <c r="A39" s="82"/>
      <c r="B39" s="89"/>
      <c r="C39" s="84"/>
      <c r="D39" s="85"/>
      <c r="E39" s="18"/>
      <c r="F39" s="86"/>
      <c r="G39" s="87"/>
      <c r="H39" s="18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16"/>
      <c r="AC39" s="16"/>
      <c r="AD39" s="17"/>
      <c r="AE39" s="32"/>
      <c r="AF39" s="32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6"/>
      <c r="BD39" s="17"/>
      <c r="BE39" s="16"/>
      <c r="EH39" s="10">
        <v>13</v>
      </c>
      <c r="EJ39" s="10" t="str">
        <f t="shared" si="106"/>
        <v/>
      </c>
      <c r="EK39" s="10" t="str">
        <f t="shared" si="107"/>
        <v>()</v>
      </c>
    </row>
    <row r="40" spans="1:141" ht="15.75" x14ac:dyDescent="0.25">
      <c r="A40" s="82"/>
      <c r="B40" s="89"/>
      <c r="C40" s="84"/>
      <c r="D40" s="85"/>
      <c r="E40" s="16"/>
      <c r="F40" s="86"/>
      <c r="G40" s="87"/>
      <c r="H40" s="16"/>
      <c r="I40" s="16"/>
      <c r="J40" s="16"/>
      <c r="K40" s="16"/>
      <c r="L40" s="16"/>
      <c r="M40" s="16"/>
      <c r="N40" s="16"/>
      <c r="O40" s="16"/>
      <c r="P40" s="16"/>
      <c r="Q40" s="17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7"/>
      <c r="AE40" s="32"/>
      <c r="AF40" s="32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6"/>
      <c r="BD40" s="17"/>
      <c r="BE40" s="16"/>
      <c r="EH40" s="10">
        <v>14</v>
      </c>
      <c r="EJ40" s="10">
        <f>IF(BD40&gt;=1,AE40,14)</f>
        <v>14</v>
      </c>
      <c r="EK40" s="10" t="str">
        <f t="shared" si="107"/>
        <v>()</v>
      </c>
    </row>
    <row r="41" spans="1:141" ht="15.75" x14ac:dyDescent="0.25">
      <c r="A41" s="82"/>
      <c r="B41" s="89"/>
      <c r="C41" s="84"/>
      <c r="D41" s="85"/>
      <c r="E41" s="18"/>
      <c r="F41" s="86"/>
      <c r="G41" s="87"/>
      <c r="H41" s="18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16"/>
      <c r="AC41" s="16"/>
      <c r="AD41" s="17"/>
      <c r="AE41" s="32"/>
      <c r="AF41" s="32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6"/>
      <c r="BD41" s="17"/>
      <c r="BE41" s="16"/>
      <c r="EH41" s="10">
        <v>15</v>
      </c>
      <c r="EJ41" s="10" t="str">
        <f>IF(BD41&gt;=1,AE41,"")</f>
        <v/>
      </c>
      <c r="EK41" s="10" t="str">
        <f t="shared" si="107"/>
        <v>()</v>
      </c>
    </row>
    <row r="42" spans="1:141" ht="15.75" x14ac:dyDescent="0.25">
      <c r="A42" s="82"/>
      <c r="B42" s="89"/>
      <c r="C42" s="84"/>
      <c r="D42" s="85"/>
      <c r="E42" s="18"/>
      <c r="F42" s="86"/>
      <c r="G42" s="87"/>
      <c r="H42" s="18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16"/>
      <c r="AC42" s="16"/>
      <c r="AD42" s="17"/>
      <c r="AE42" s="32"/>
      <c r="AF42" s="32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6"/>
      <c r="BD42" s="17"/>
      <c r="BE42" s="16"/>
      <c r="EH42" s="10">
        <v>16</v>
      </c>
      <c r="EJ42" s="10" t="str">
        <f>IF(BD42&gt;=1,AE42,"")</f>
        <v/>
      </c>
      <c r="EK42" s="10" t="str">
        <f t="shared" si="107"/>
        <v>()</v>
      </c>
    </row>
    <row r="43" spans="1:141" ht="15.75" x14ac:dyDescent="0.25">
      <c r="A43" s="82"/>
      <c r="B43" s="89"/>
      <c r="C43" s="84"/>
      <c r="D43" s="85"/>
      <c r="E43" s="18"/>
      <c r="F43" s="86"/>
      <c r="G43" s="87"/>
      <c r="H43" s="18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16"/>
      <c r="AC43" s="16"/>
      <c r="AD43" s="17"/>
      <c r="AE43" s="32"/>
      <c r="AF43" s="32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6"/>
      <c r="BD43" s="17"/>
      <c r="BE43" s="16"/>
      <c r="EH43" s="10">
        <v>2</v>
      </c>
      <c r="EJ43" s="10" t="str">
        <f>IF(BD43&gt;=1,AE43,"")</f>
        <v/>
      </c>
      <c r="EK43" s="10" t="str">
        <f t="shared" si="107"/>
        <v>()</v>
      </c>
    </row>
    <row r="44" spans="1:141" ht="15.75" x14ac:dyDescent="0.25">
      <c r="A44" s="82"/>
      <c r="B44" s="89"/>
      <c r="C44" s="84"/>
      <c r="D44" s="85"/>
      <c r="E44" s="18"/>
      <c r="F44" s="86"/>
      <c r="G44" s="87"/>
      <c r="H44" s="18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16"/>
      <c r="AC44" s="16"/>
      <c r="AD44" s="17"/>
      <c r="AE44" s="32"/>
      <c r="AF44" s="32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6"/>
      <c r="EH44" s="10">
        <v>17</v>
      </c>
      <c r="EJ44" s="10" t="str">
        <f>IF(BD44&gt;=1,AE44,"")</f>
        <v/>
      </c>
      <c r="EK44" s="10" t="str">
        <f>IF(BD44&gt;2,"("&amp;AD44&amp;")","("&amp;AF44&amp;")")</f>
        <v>()</v>
      </c>
    </row>
    <row r="45" spans="1:141" ht="15.75" x14ac:dyDescent="0.25">
      <c r="A45" s="82"/>
      <c r="B45" s="89"/>
      <c r="C45" s="84"/>
      <c r="D45" s="85"/>
      <c r="E45" s="18"/>
      <c r="F45" s="86"/>
      <c r="G45" s="87"/>
      <c r="H45" s="18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16"/>
      <c r="AC45" s="16"/>
      <c r="AD45" s="17"/>
      <c r="AE45" s="32"/>
      <c r="AF45" s="32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6"/>
      <c r="BD45" s="17"/>
      <c r="BE45" s="16"/>
      <c r="EH45" s="10">
        <v>18</v>
      </c>
      <c r="EJ45" s="10">
        <v>18</v>
      </c>
      <c r="EK45" s="10" t="str">
        <f>IF(BD45&gt;1,"("&amp;AD45&amp;")","("&amp;AF45&amp;")")</f>
        <v>()</v>
      </c>
    </row>
    <row r="46" spans="1:141" ht="15.75" x14ac:dyDescent="0.25">
      <c r="A46" s="82"/>
      <c r="B46" s="89"/>
      <c r="C46" s="84"/>
      <c r="D46" s="85"/>
      <c r="E46" s="18"/>
      <c r="F46" s="86"/>
      <c r="G46" s="87"/>
      <c r="H46" s="18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16"/>
      <c r="AC46" s="16"/>
      <c r="AD46" s="17"/>
      <c r="AE46" s="32"/>
      <c r="AF46" s="32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6"/>
      <c r="BD46" s="17"/>
      <c r="BE46" s="16"/>
      <c r="EH46" s="10">
        <v>19</v>
      </c>
      <c r="EJ46" s="10">
        <v>19</v>
      </c>
      <c r="EK46" s="10" t="str">
        <f>IF(BD46&gt;1,"("&amp;AD46&amp;")","("&amp;AF46&amp;")")</f>
        <v>()</v>
      </c>
    </row>
    <row r="47" spans="1:141" ht="15.75" x14ac:dyDescent="0.25">
      <c r="A47" s="82"/>
      <c r="B47" s="89"/>
      <c r="C47" s="84"/>
      <c r="D47" s="85"/>
      <c r="E47" s="18"/>
      <c r="F47" s="86"/>
      <c r="G47" s="87"/>
      <c r="H47" s="18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16"/>
      <c r="AC47" s="16"/>
      <c r="AD47" s="17"/>
      <c r="AE47" s="32"/>
      <c r="AF47" s="32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6"/>
      <c r="BD47" s="17"/>
      <c r="BE47" s="16"/>
      <c r="EH47" s="10">
        <v>20</v>
      </c>
      <c r="EJ47" s="10">
        <v>20</v>
      </c>
      <c r="EK47" s="10" t="str">
        <f>IF(BD47&gt;1,"("&amp;AD47&amp;")","("&amp;AF47&amp;")")</f>
        <v>()</v>
      </c>
    </row>
    <row r="48" spans="1:141" ht="15.75" x14ac:dyDescent="0.25">
      <c r="A48" s="82"/>
      <c r="B48" s="89"/>
      <c r="C48" s="84"/>
      <c r="D48" s="85"/>
      <c r="E48" s="18"/>
      <c r="F48" s="86"/>
      <c r="G48" s="87"/>
      <c r="H48" s="18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16"/>
      <c r="AC48" s="16"/>
      <c r="AD48" s="17"/>
      <c r="AE48" s="32"/>
      <c r="AF48" s="32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6"/>
      <c r="BD48" s="17"/>
      <c r="BE48" s="16"/>
    </row>
    <row r="49" spans="1:57" ht="15.75" x14ac:dyDescent="0.25">
      <c r="A49" s="82"/>
      <c r="B49" s="89"/>
      <c r="C49" s="84"/>
      <c r="D49" s="85"/>
      <c r="E49" s="18"/>
      <c r="F49" s="86"/>
      <c r="G49" s="87"/>
      <c r="H49" s="18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16"/>
      <c r="AC49" s="16"/>
      <c r="AD49" s="17"/>
      <c r="AE49" s="32"/>
      <c r="AF49" s="32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6"/>
      <c r="BD49" s="17"/>
      <c r="BE49" s="16"/>
    </row>
    <row r="50" spans="1:57" ht="15.75" x14ac:dyDescent="0.25">
      <c r="A50" s="82"/>
      <c r="B50" s="89"/>
      <c r="C50" s="84"/>
      <c r="D50" s="85"/>
      <c r="E50" s="18"/>
      <c r="F50" s="86"/>
      <c r="G50" s="87"/>
      <c r="H50" s="18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16"/>
      <c r="AC50" s="16"/>
      <c r="AD50" s="17"/>
      <c r="AE50" s="32"/>
      <c r="AF50" s="32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6"/>
      <c r="BD50" s="17"/>
      <c r="BE50" s="16"/>
    </row>
    <row r="51" spans="1:57" ht="15.75" x14ac:dyDescent="0.25">
      <c r="A51" s="82"/>
      <c r="B51" s="89"/>
      <c r="C51" s="84"/>
      <c r="D51" s="85"/>
      <c r="E51" s="18"/>
      <c r="F51" s="86"/>
      <c r="G51" s="87"/>
      <c r="H51" s="18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16"/>
      <c r="AC51" s="16"/>
      <c r="AD51" s="17"/>
      <c r="AE51" s="32"/>
      <c r="AF51" s="32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6"/>
      <c r="BD51" s="17"/>
      <c r="BE51" s="16"/>
    </row>
    <row r="52" spans="1:57" x14ac:dyDescent="0.2"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</sheetData>
  <sortState ref="B5:AA25">
    <sortCondition descending="1" ref="D5"/>
  </sortState>
  <phoneticPr fontId="8" type="noConversion"/>
  <printOptions horizontalCentered="1"/>
  <pageMargins left="0.23622047244094491" right="0.23622047244094491" top="0" bottom="0" header="0" footer="0"/>
  <pageSetup paperSize="9" orientation="landscape" verticalDpi="0" r:id="rId1"/>
  <headerFooter scaleWithDoc="0" alignWithMargins="0"/>
  <rowBreaks count="1" manualBreakCount="1">
    <brk id="2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SorteraSverige_Junior_Miniorranking">
                <anchor moveWithCells="1" sizeWithCells="1">
                  <from>
                    <xdr:col>5</xdr:col>
                    <xdr:colOff>123825</xdr:colOff>
                    <xdr:row>0</xdr:row>
                    <xdr:rowOff>66675</xdr:rowOff>
                  </from>
                  <to>
                    <xdr:col>8</xdr:col>
                    <xdr:colOff>0</xdr:colOff>
                    <xdr:row>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IV23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4.7109375" defaultRowHeight="15" x14ac:dyDescent="0.2"/>
  <cols>
    <col min="1" max="1" width="9.85546875" style="4" bestFit="1" customWidth="1"/>
    <col min="2" max="2" width="22.7109375" style="41" customWidth="1"/>
    <col min="3" max="3" width="15.5703125" style="46" customWidth="1"/>
    <col min="4" max="4" width="10.7109375" style="35" customWidth="1"/>
    <col min="5" max="5" width="5.7109375" customWidth="1"/>
    <col min="6" max="7" width="7.7109375" customWidth="1"/>
    <col min="8" max="8" width="9.140625" style="10" customWidth="1"/>
    <col min="9" max="12" width="8" style="10" hidden="1" customWidth="1"/>
    <col min="13" max="13" width="4.7109375" style="53" hidden="1" customWidth="1"/>
    <col min="14" max="68" width="4.7109375" customWidth="1"/>
    <col min="69" max="72" width="4.7109375" style="10" hidden="1" customWidth="1"/>
    <col min="73" max="114" width="4.7109375" style="10" customWidth="1"/>
    <col min="115" max="131" width="4.7109375" customWidth="1"/>
    <col min="132" max="132" width="4.7109375" style="10" customWidth="1"/>
    <col min="133" max="133" width="4.7109375" customWidth="1"/>
    <col min="134" max="135" width="6.7109375" style="10" customWidth="1"/>
  </cols>
  <sheetData>
    <row r="1" spans="1:256" ht="15.75" x14ac:dyDescent="0.25">
      <c r="A1" s="27"/>
      <c r="B1" s="2" t="s">
        <v>15</v>
      </c>
      <c r="C1" s="43"/>
    </row>
    <row r="2" spans="1:256" ht="14.25" x14ac:dyDescent="0.2">
      <c r="A2" s="27"/>
      <c r="B2" s="4" t="s">
        <v>262</v>
      </c>
      <c r="C2" s="28"/>
    </row>
    <row r="3" spans="1:256" ht="14.25" x14ac:dyDescent="0.2">
      <c r="A3" s="27"/>
      <c r="B3" s="42" t="s">
        <v>292</v>
      </c>
      <c r="C3" s="43"/>
      <c r="D3" s="36"/>
      <c r="E3" s="10"/>
      <c r="F3" s="10"/>
      <c r="G3" s="10"/>
    </row>
    <row r="4" spans="1:256" ht="54.95" customHeight="1" x14ac:dyDescent="0.2">
      <c r="A4" s="28" t="s">
        <v>0</v>
      </c>
      <c r="B4" s="2" t="s">
        <v>1</v>
      </c>
      <c r="C4" s="44" t="s">
        <v>2</v>
      </c>
      <c r="D4" s="37" t="s">
        <v>19</v>
      </c>
      <c r="E4" s="12"/>
      <c r="F4" s="12" t="s">
        <v>18</v>
      </c>
      <c r="G4" s="12" t="s">
        <v>20</v>
      </c>
      <c r="I4" s="12" t="s">
        <v>21</v>
      </c>
      <c r="J4" s="12" t="s">
        <v>22</v>
      </c>
      <c r="K4" s="12" t="s">
        <v>23</v>
      </c>
      <c r="L4" s="12" t="s">
        <v>24</v>
      </c>
      <c r="M4" s="54" t="s">
        <v>100</v>
      </c>
      <c r="N4" s="30" t="s">
        <v>29</v>
      </c>
      <c r="BQ4" s="30" t="s">
        <v>25</v>
      </c>
      <c r="BR4" s="30" t="s">
        <v>26</v>
      </c>
      <c r="BS4" s="30" t="s">
        <v>27</v>
      </c>
      <c r="BT4" s="30" t="s">
        <v>28</v>
      </c>
    </row>
    <row r="5" spans="1:256" s="23" customFormat="1" ht="15.75" customHeight="1" x14ac:dyDescent="0.2">
      <c r="A5" s="29" t="str">
        <f>IF(H5="x",DU5&amp;EF5,DU5&amp;EE5)</f>
        <v>1(1)</v>
      </c>
      <c r="B5" s="33" t="s">
        <v>39</v>
      </c>
      <c r="C5" s="62" t="s">
        <v>89</v>
      </c>
      <c r="D5" s="63">
        <f t="shared" ref="D5:D36" si="0">IF(F5&gt;0.5,(G5/F5),0)</f>
        <v>206.80555555555554</v>
      </c>
      <c r="E5" s="67"/>
      <c r="F5" s="47">
        <f t="shared" ref="F5:F36" si="1">COUNT(N5:BO5)</f>
        <v>36</v>
      </c>
      <c r="G5" s="64">
        <f t="shared" ref="G5:G36" si="2">SUM(N5:BO5)</f>
        <v>7445</v>
      </c>
      <c r="H5" s="72"/>
      <c r="I5" s="24">
        <f t="shared" ref="I5:I36" si="3">COUNTIF(BQ5:DR5,2)</f>
        <v>0</v>
      </c>
      <c r="J5" s="24">
        <f t="shared" ref="J5:J36" si="4">COUNTIF(BQ5:DR5,-2)</f>
        <v>0</v>
      </c>
      <c r="K5" s="24">
        <f t="shared" ref="K5:K36" si="5">COUNTIF(BQ5:DR5,1)</f>
        <v>0</v>
      </c>
      <c r="L5" s="24">
        <f t="shared" ref="L5:L36" si="6">COUNTIF(BQ5:DR5,-1)</f>
        <v>0</v>
      </c>
      <c r="M5" s="55">
        <f t="shared" ref="M5:M36" si="7">IF(F5&gt;0,(I5+K5)/(F5),0)</f>
        <v>0</v>
      </c>
      <c r="N5" s="47">
        <v>245</v>
      </c>
      <c r="O5" s="47">
        <v>223</v>
      </c>
      <c r="P5" s="47">
        <v>198</v>
      </c>
      <c r="Q5" s="47">
        <v>266</v>
      </c>
      <c r="R5" s="47">
        <v>278</v>
      </c>
      <c r="S5" s="47">
        <v>141</v>
      </c>
      <c r="T5" s="47">
        <v>209</v>
      </c>
      <c r="U5" s="47">
        <v>231</v>
      </c>
      <c r="V5" s="47">
        <v>243</v>
      </c>
      <c r="W5" s="47">
        <v>158</v>
      </c>
      <c r="X5" s="47">
        <v>180</v>
      </c>
      <c r="Y5" s="47">
        <v>289</v>
      </c>
      <c r="Z5" s="47">
        <v>246</v>
      </c>
      <c r="AA5" s="47">
        <v>212</v>
      </c>
      <c r="AB5" s="47">
        <v>232</v>
      </c>
      <c r="AC5" s="47">
        <v>287</v>
      </c>
      <c r="AD5" s="47">
        <v>224</v>
      </c>
      <c r="AE5" s="47">
        <v>154</v>
      </c>
      <c r="AF5" s="47">
        <v>154</v>
      </c>
      <c r="AG5" s="47">
        <v>245</v>
      </c>
      <c r="AH5" s="24">
        <v>234</v>
      </c>
      <c r="AI5" s="24">
        <v>131</v>
      </c>
      <c r="AJ5" s="24">
        <v>166</v>
      </c>
      <c r="AK5" s="24">
        <v>139</v>
      </c>
      <c r="AL5" s="24">
        <v>195</v>
      </c>
      <c r="AM5" s="24">
        <v>191</v>
      </c>
      <c r="AN5" s="24">
        <v>152</v>
      </c>
      <c r="AO5" s="24">
        <v>247</v>
      </c>
      <c r="AP5" s="24">
        <v>147</v>
      </c>
      <c r="AQ5" s="24">
        <v>214</v>
      </c>
      <c r="AR5" s="24">
        <v>218</v>
      </c>
      <c r="AS5" s="24">
        <v>184</v>
      </c>
      <c r="AT5" s="24">
        <v>194</v>
      </c>
      <c r="AU5" s="24">
        <v>159</v>
      </c>
      <c r="AV5" s="24">
        <v>281</v>
      </c>
      <c r="AW5" s="24">
        <v>178</v>
      </c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17"/>
      <c r="BQ5" s="24"/>
      <c r="BR5" s="24"/>
      <c r="BS5" s="24"/>
      <c r="BT5" s="24"/>
      <c r="BU5" s="24"/>
      <c r="BV5" s="24"/>
      <c r="BW5" s="24"/>
      <c r="BX5" s="47"/>
      <c r="BY5" s="47"/>
      <c r="BZ5" s="47"/>
      <c r="CA5" s="47"/>
      <c r="CB5" s="47"/>
      <c r="CC5" s="47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17"/>
      <c r="DT5" s="17">
        <v>1</v>
      </c>
      <c r="DU5" s="32">
        <f>IF(AND(D5=D4,D5=D3,D5=D2,D5=D1),ROW(1:1),IF(AND(D5=D4,D5=D3,D5=D2),ROW(1:1),IF(AND(D5=D4,D5=D3),ROW(1:1),IF(D5=D4,ROW(1:1),IF(D5&gt;1,ROW(1:1),"-")))))</f>
        <v>1</v>
      </c>
      <c r="DV5" s="32">
        <f t="shared" ref="DV5:DV36" si="8">IF(DX5=1,ROW(1:1),"-")</f>
        <v>1</v>
      </c>
      <c r="DW5" s="16"/>
      <c r="DX5" s="17">
        <v>1</v>
      </c>
      <c r="DY5" s="17"/>
      <c r="DZ5" s="17"/>
      <c r="EA5" s="16"/>
      <c r="EB5" s="17">
        <v>11</v>
      </c>
      <c r="EC5" s="16"/>
      <c r="ED5" s="17">
        <f t="shared" ref="ED5:ED36" si="9">IF(DX5=1,DU5,IF(DX5="",DU5,""))</f>
        <v>1</v>
      </c>
      <c r="EE5" s="17" t="str">
        <f t="shared" ref="EE5:EE36" si="10">IF(DX5=1,"("&amp;DT5&amp;")","("&amp;DV5&amp;")")</f>
        <v>(1)</v>
      </c>
      <c r="EF5" s="140" t="s">
        <v>213</v>
      </c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23" customFormat="1" ht="15.75" customHeight="1" x14ac:dyDescent="0.2">
      <c r="A6" s="29" t="str">
        <f t="shared" ref="A6:A65" si="11">IF(H6="x",DU6&amp;EF6,DU6&amp;EE6)</f>
        <v>2(2)</v>
      </c>
      <c r="B6" s="40" t="s">
        <v>71</v>
      </c>
      <c r="C6" s="45" t="s">
        <v>41</v>
      </c>
      <c r="D6" s="38">
        <f t="shared" si="0"/>
        <v>205.17500000000001</v>
      </c>
      <c r="E6"/>
      <c r="F6" s="24">
        <f t="shared" si="1"/>
        <v>40</v>
      </c>
      <c r="G6" s="14">
        <f t="shared" si="2"/>
        <v>8207</v>
      </c>
      <c r="H6" s="72"/>
      <c r="I6" s="24">
        <f t="shared" si="3"/>
        <v>0</v>
      </c>
      <c r="J6" s="24">
        <f t="shared" si="4"/>
        <v>0</v>
      </c>
      <c r="K6" s="24">
        <f t="shared" si="5"/>
        <v>0</v>
      </c>
      <c r="L6" s="24">
        <f t="shared" si="6"/>
        <v>0</v>
      </c>
      <c r="M6" s="55">
        <f t="shared" si="7"/>
        <v>0</v>
      </c>
      <c r="N6" s="47">
        <v>226</v>
      </c>
      <c r="O6" s="47">
        <v>188</v>
      </c>
      <c r="P6" s="47">
        <v>234</v>
      </c>
      <c r="Q6" s="47">
        <v>275</v>
      </c>
      <c r="R6" s="47">
        <v>163</v>
      </c>
      <c r="S6" s="47">
        <v>211</v>
      </c>
      <c r="T6" s="47">
        <v>190</v>
      </c>
      <c r="U6" s="47">
        <v>273</v>
      </c>
      <c r="V6" s="47">
        <v>220</v>
      </c>
      <c r="W6" s="47">
        <v>250</v>
      </c>
      <c r="X6" s="47">
        <v>259</v>
      </c>
      <c r="Y6" s="47">
        <v>189</v>
      </c>
      <c r="Z6" s="47">
        <v>124</v>
      </c>
      <c r="AA6" s="47">
        <v>231</v>
      </c>
      <c r="AB6" s="47">
        <v>202</v>
      </c>
      <c r="AC6" s="47">
        <v>213</v>
      </c>
      <c r="AD6" s="47">
        <v>199</v>
      </c>
      <c r="AE6" s="47">
        <v>236</v>
      </c>
      <c r="AF6" s="47">
        <v>189</v>
      </c>
      <c r="AG6" s="47">
        <v>230</v>
      </c>
      <c r="AH6" s="24">
        <v>229</v>
      </c>
      <c r="AI6" s="24">
        <v>178</v>
      </c>
      <c r="AJ6" s="24">
        <v>180</v>
      </c>
      <c r="AK6" s="24">
        <v>209</v>
      </c>
      <c r="AL6" s="24">
        <v>215</v>
      </c>
      <c r="AM6" s="24">
        <v>232</v>
      </c>
      <c r="AN6" s="24">
        <v>182</v>
      </c>
      <c r="AO6" s="24">
        <v>176</v>
      </c>
      <c r="AP6" s="24">
        <v>234</v>
      </c>
      <c r="AQ6" s="24">
        <v>140</v>
      </c>
      <c r="AR6" s="24">
        <v>198</v>
      </c>
      <c r="AS6" s="24">
        <v>193</v>
      </c>
      <c r="AT6" s="24">
        <v>245</v>
      </c>
      <c r="AU6" s="24">
        <v>206</v>
      </c>
      <c r="AV6" s="24">
        <v>227</v>
      </c>
      <c r="AW6" s="24">
        <v>201</v>
      </c>
      <c r="AX6" s="24">
        <v>151</v>
      </c>
      <c r="AY6" s="24">
        <v>157</v>
      </c>
      <c r="AZ6" s="24">
        <v>160</v>
      </c>
      <c r="BA6" s="24">
        <v>192</v>
      </c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17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17"/>
      <c r="DT6" s="17">
        <v>2</v>
      </c>
      <c r="DU6" s="32">
        <f>IF(AND(D6=D5,D6=D4,D6=D3,D6=D2),ROW(1:1),IF(AND(D6=D5,D6=D4,D6=D3),ROW(1:1),IF(AND(D6=D5,D6=D4),ROW(1:1),IF(D6=D5,ROW(1:1),IF(D6&gt;1,ROW(2:2),"-")))))</f>
        <v>2</v>
      </c>
      <c r="DV6" s="32">
        <f t="shared" si="8"/>
        <v>2</v>
      </c>
      <c r="DW6" s="16"/>
      <c r="DX6" s="17">
        <v>1</v>
      </c>
      <c r="DY6" s="17"/>
      <c r="DZ6" s="17"/>
      <c r="EA6" s="16"/>
      <c r="EB6" s="17">
        <v>16</v>
      </c>
      <c r="EC6" s="16"/>
      <c r="ED6" s="17">
        <f t="shared" si="9"/>
        <v>2</v>
      </c>
      <c r="EE6" s="17" t="str">
        <f t="shared" si="10"/>
        <v>(2)</v>
      </c>
      <c r="EF6" s="121" t="s">
        <v>213</v>
      </c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</row>
    <row r="7" spans="1:256" s="23" customFormat="1" ht="15.75" customHeight="1" x14ac:dyDescent="0.2">
      <c r="A7" s="29" t="str">
        <f t="shared" si="11"/>
        <v>3(3)</v>
      </c>
      <c r="B7" s="33" t="s">
        <v>31</v>
      </c>
      <c r="C7" s="62" t="s">
        <v>34</v>
      </c>
      <c r="D7" s="63">
        <f t="shared" si="0"/>
        <v>196.28947368421052</v>
      </c>
      <c r="E7" s="67"/>
      <c r="F7" s="47">
        <f t="shared" si="1"/>
        <v>38</v>
      </c>
      <c r="G7" s="64">
        <f t="shared" si="2"/>
        <v>7459</v>
      </c>
      <c r="H7" s="72"/>
      <c r="I7" s="24">
        <f t="shared" si="3"/>
        <v>0</v>
      </c>
      <c r="J7" s="24">
        <f t="shared" si="4"/>
        <v>0</v>
      </c>
      <c r="K7" s="24">
        <f t="shared" si="5"/>
        <v>0</v>
      </c>
      <c r="L7" s="24">
        <f t="shared" si="6"/>
        <v>0</v>
      </c>
      <c r="M7" s="55">
        <f t="shared" si="7"/>
        <v>0</v>
      </c>
      <c r="N7" s="47">
        <v>200</v>
      </c>
      <c r="O7" s="47">
        <v>168</v>
      </c>
      <c r="P7" s="47">
        <v>196</v>
      </c>
      <c r="Q7" s="47">
        <v>217</v>
      </c>
      <c r="R7" s="47">
        <v>193</v>
      </c>
      <c r="S7" s="47">
        <v>212</v>
      </c>
      <c r="T7" s="47">
        <v>232</v>
      </c>
      <c r="U7" s="47">
        <v>267</v>
      </c>
      <c r="V7" s="47">
        <v>143</v>
      </c>
      <c r="W7" s="47">
        <v>184</v>
      </c>
      <c r="X7" s="47">
        <v>236</v>
      </c>
      <c r="Y7" s="47">
        <v>246</v>
      </c>
      <c r="Z7" s="47">
        <v>127</v>
      </c>
      <c r="AA7" s="47">
        <v>226</v>
      </c>
      <c r="AB7" s="47">
        <v>162</v>
      </c>
      <c r="AC7" s="47">
        <v>144</v>
      </c>
      <c r="AD7" s="47">
        <v>153</v>
      </c>
      <c r="AE7" s="47">
        <v>211</v>
      </c>
      <c r="AF7" s="47">
        <v>180</v>
      </c>
      <c r="AG7" s="47">
        <v>170</v>
      </c>
      <c r="AH7" s="24">
        <v>236</v>
      </c>
      <c r="AI7" s="24">
        <v>153</v>
      </c>
      <c r="AJ7" s="24">
        <v>112</v>
      </c>
      <c r="AK7" s="24">
        <v>181</v>
      </c>
      <c r="AL7" s="24">
        <v>175</v>
      </c>
      <c r="AM7" s="24">
        <v>207</v>
      </c>
      <c r="AN7" s="24">
        <v>199</v>
      </c>
      <c r="AO7" s="24">
        <v>245</v>
      </c>
      <c r="AP7" s="24">
        <v>118</v>
      </c>
      <c r="AQ7" s="24">
        <v>226</v>
      </c>
      <c r="AR7" s="24">
        <v>207</v>
      </c>
      <c r="AS7" s="24">
        <v>118</v>
      </c>
      <c r="AT7" s="24">
        <v>224</v>
      </c>
      <c r="AU7" s="24">
        <v>231</v>
      </c>
      <c r="AV7" s="24">
        <v>227</v>
      </c>
      <c r="AW7" s="24">
        <v>252</v>
      </c>
      <c r="AX7" s="24">
        <v>223</v>
      </c>
      <c r="AY7" s="24">
        <v>258</v>
      </c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17"/>
      <c r="BQ7" s="24"/>
      <c r="BR7" s="24"/>
      <c r="BS7" s="24"/>
      <c r="BT7" s="24"/>
      <c r="BU7" s="24"/>
      <c r="BV7" s="24"/>
      <c r="BW7" s="24"/>
      <c r="BX7" s="47"/>
      <c r="BY7" s="47"/>
      <c r="BZ7" s="47"/>
      <c r="CA7" s="47"/>
      <c r="CB7" s="47"/>
      <c r="CC7" s="47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17"/>
      <c r="DT7" s="17">
        <v>3</v>
      </c>
      <c r="DU7" s="32">
        <f>IF(AND(D7=D6,D7=D5,D7=D4,D7=D3),ROW(1:1),IF(AND(D7=D6,D7=D5,D7=D4),ROW(1:1),IF(AND(D7=D6,D7=D5),ROW(1:1),IF(D7=D6,ROW(2:2),IF(D7&gt;1,ROW(3:3),"-")))))</f>
        <v>3</v>
      </c>
      <c r="DV7" s="32">
        <f t="shared" si="8"/>
        <v>3</v>
      </c>
      <c r="DW7" s="16"/>
      <c r="DX7" s="17">
        <v>1</v>
      </c>
      <c r="DY7" s="17"/>
      <c r="DZ7" s="17"/>
      <c r="EA7" s="16"/>
      <c r="EB7" s="17">
        <v>20</v>
      </c>
      <c r="EC7" s="16"/>
      <c r="ED7" s="17">
        <f t="shared" si="9"/>
        <v>3</v>
      </c>
      <c r="EE7" s="17" t="str">
        <f t="shared" si="10"/>
        <v>(3)</v>
      </c>
      <c r="EF7" s="121" t="s">
        <v>213</v>
      </c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  <c r="IT7" s="16"/>
      <c r="IU7" s="16"/>
      <c r="IV7" s="16"/>
    </row>
    <row r="8" spans="1:256" s="23" customFormat="1" ht="15.75" customHeight="1" x14ac:dyDescent="0.2">
      <c r="A8" s="29" t="str">
        <f t="shared" si="11"/>
        <v>4(4)</v>
      </c>
      <c r="B8" s="33" t="s">
        <v>53</v>
      </c>
      <c r="C8" s="62" t="s">
        <v>89</v>
      </c>
      <c r="D8" s="63">
        <f t="shared" si="0"/>
        <v>186.26315789473685</v>
      </c>
      <c r="E8" s="67"/>
      <c r="F8" s="47">
        <f t="shared" si="1"/>
        <v>38</v>
      </c>
      <c r="G8" s="64">
        <f t="shared" si="2"/>
        <v>7078</v>
      </c>
      <c r="H8" s="72"/>
      <c r="I8" s="24">
        <f t="shared" si="3"/>
        <v>0</v>
      </c>
      <c r="J8" s="24">
        <f t="shared" si="4"/>
        <v>0</v>
      </c>
      <c r="K8" s="24">
        <f t="shared" si="5"/>
        <v>0</v>
      </c>
      <c r="L8" s="24">
        <f t="shared" si="6"/>
        <v>0</v>
      </c>
      <c r="M8" s="55">
        <f t="shared" si="7"/>
        <v>0</v>
      </c>
      <c r="N8" s="47">
        <v>140</v>
      </c>
      <c r="O8" s="47">
        <v>257</v>
      </c>
      <c r="P8" s="47">
        <v>165</v>
      </c>
      <c r="Q8" s="47">
        <v>228</v>
      </c>
      <c r="R8" s="47">
        <v>190</v>
      </c>
      <c r="S8" s="47">
        <v>207</v>
      </c>
      <c r="T8" s="47">
        <v>226</v>
      </c>
      <c r="U8" s="47">
        <v>204</v>
      </c>
      <c r="V8" s="47">
        <v>207</v>
      </c>
      <c r="W8" s="47">
        <v>107</v>
      </c>
      <c r="X8" s="47">
        <v>189</v>
      </c>
      <c r="Y8" s="47">
        <v>205</v>
      </c>
      <c r="Z8" s="47">
        <v>207</v>
      </c>
      <c r="AA8" s="47">
        <v>142</v>
      </c>
      <c r="AB8" s="47">
        <v>214</v>
      </c>
      <c r="AC8" s="47">
        <v>201</v>
      </c>
      <c r="AD8" s="47">
        <v>208</v>
      </c>
      <c r="AE8" s="47">
        <v>217</v>
      </c>
      <c r="AF8" s="47">
        <v>173</v>
      </c>
      <c r="AG8" s="47">
        <v>172</v>
      </c>
      <c r="AH8" s="24">
        <v>219</v>
      </c>
      <c r="AI8" s="24">
        <v>172</v>
      </c>
      <c r="AJ8" s="24">
        <v>112</v>
      </c>
      <c r="AK8" s="24">
        <v>156</v>
      </c>
      <c r="AL8" s="24">
        <v>174</v>
      </c>
      <c r="AM8" s="24">
        <v>229</v>
      </c>
      <c r="AN8" s="24">
        <v>220</v>
      </c>
      <c r="AO8" s="24">
        <v>196</v>
      </c>
      <c r="AP8" s="24">
        <v>73</v>
      </c>
      <c r="AQ8" s="24">
        <v>205</v>
      </c>
      <c r="AR8" s="24">
        <v>219</v>
      </c>
      <c r="AS8" s="24">
        <v>159</v>
      </c>
      <c r="AT8" s="24">
        <v>203</v>
      </c>
      <c r="AU8" s="24">
        <v>191</v>
      </c>
      <c r="AV8" s="24">
        <v>146</v>
      </c>
      <c r="AW8" s="24">
        <v>181</v>
      </c>
      <c r="AX8" s="24">
        <v>148</v>
      </c>
      <c r="AY8" s="24">
        <v>216</v>
      </c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17"/>
      <c r="BQ8" s="24"/>
      <c r="BR8" s="24"/>
      <c r="BS8" s="24"/>
      <c r="BT8" s="24"/>
      <c r="BU8" s="24"/>
      <c r="BV8" s="24"/>
      <c r="BW8" s="24"/>
      <c r="BX8" s="47"/>
      <c r="BY8" s="47"/>
      <c r="BZ8" s="47"/>
      <c r="CA8" s="47"/>
      <c r="CB8" s="47"/>
      <c r="CC8" s="47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17"/>
      <c r="DT8" s="17">
        <v>4</v>
      </c>
      <c r="DU8" s="32">
        <f>IF(AND(D8=D7,D8=D6,D8=D5),ROW(1:1),IF(AND(D8=D7,D8=D6),ROW(2:2),IF(D8=D7,ROW(3:3),IF(D8&gt;1,ROW(4:4),"-"))))</f>
        <v>4</v>
      </c>
      <c r="DV8" s="32">
        <f t="shared" si="8"/>
        <v>4</v>
      </c>
      <c r="DW8" s="16"/>
      <c r="DX8" s="17">
        <v>1</v>
      </c>
      <c r="DY8" s="17"/>
      <c r="DZ8" s="17"/>
      <c r="EA8" s="16"/>
      <c r="EB8" s="17">
        <v>4</v>
      </c>
      <c r="EC8" s="16"/>
      <c r="ED8" s="17">
        <f t="shared" si="9"/>
        <v>4</v>
      </c>
      <c r="EE8" s="17" t="str">
        <f t="shared" si="10"/>
        <v>(4)</v>
      </c>
      <c r="EF8" s="121" t="s">
        <v>213</v>
      </c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  <c r="IT8" s="16"/>
      <c r="IU8" s="16"/>
      <c r="IV8" s="16"/>
    </row>
    <row r="9" spans="1:256" s="23" customFormat="1" ht="15.75" customHeight="1" x14ac:dyDescent="0.2">
      <c r="A9" s="29" t="str">
        <f t="shared" si="11"/>
        <v>5(5)</v>
      </c>
      <c r="B9" s="40" t="s">
        <v>38</v>
      </c>
      <c r="C9" s="45" t="s">
        <v>275</v>
      </c>
      <c r="D9" s="38">
        <f t="shared" si="0"/>
        <v>185.72222222222223</v>
      </c>
      <c r="E9"/>
      <c r="F9" s="24">
        <f t="shared" si="1"/>
        <v>18</v>
      </c>
      <c r="G9" s="14">
        <f t="shared" si="2"/>
        <v>3343</v>
      </c>
      <c r="H9" s="72"/>
      <c r="I9" s="24">
        <f t="shared" si="3"/>
        <v>0</v>
      </c>
      <c r="J9" s="24">
        <f t="shared" si="4"/>
        <v>0</v>
      </c>
      <c r="K9" s="24">
        <f t="shared" si="5"/>
        <v>0</v>
      </c>
      <c r="L9" s="24">
        <f t="shared" si="6"/>
        <v>0</v>
      </c>
      <c r="M9" s="55">
        <f t="shared" si="7"/>
        <v>0</v>
      </c>
      <c r="N9" s="47">
        <v>213</v>
      </c>
      <c r="O9" s="47">
        <v>151</v>
      </c>
      <c r="P9" s="47">
        <v>230</v>
      </c>
      <c r="Q9" s="47">
        <v>237</v>
      </c>
      <c r="R9" s="47">
        <v>226</v>
      </c>
      <c r="S9" s="47">
        <v>194</v>
      </c>
      <c r="T9" s="47">
        <v>218</v>
      </c>
      <c r="U9" s="47">
        <v>130</v>
      </c>
      <c r="V9" s="47">
        <v>168</v>
      </c>
      <c r="W9" s="47">
        <v>164</v>
      </c>
      <c r="X9" s="47">
        <v>197</v>
      </c>
      <c r="Y9" s="47">
        <v>162</v>
      </c>
      <c r="Z9" s="47">
        <v>150</v>
      </c>
      <c r="AA9" s="47">
        <v>164</v>
      </c>
      <c r="AB9" s="47">
        <v>207</v>
      </c>
      <c r="AC9" s="47">
        <v>230</v>
      </c>
      <c r="AD9" s="47">
        <v>164</v>
      </c>
      <c r="AE9" s="47">
        <v>138</v>
      </c>
      <c r="AF9" s="47"/>
      <c r="AG9" s="47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17"/>
      <c r="BQ9" s="24"/>
      <c r="BR9" s="24"/>
      <c r="BS9" s="24"/>
      <c r="BT9" s="24"/>
      <c r="BU9" s="24"/>
      <c r="BV9" s="24"/>
      <c r="BW9" s="24"/>
      <c r="BX9" s="47"/>
      <c r="BY9" s="47"/>
      <c r="BZ9" s="47"/>
      <c r="CA9" s="47"/>
      <c r="CB9" s="47"/>
      <c r="CC9" s="47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17"/>
      <c r="DT9" s="17">
        <v>5</v>
      </c>
      <c r="DU9" s="32">
        <f>IF(D9&gt;1,ROW(5:5),"-")</f>
        <v>5</v>
      </c>
      <c r="DV9" s="32">
        <f t="shared" si="8"/>
        <v>5</v>
      </c>
      <c r="DW9" s="17"/>
      <c r="DX9" s="17">
        <v>1</v>
      </c>
      <c r="DY9" s="17"/>
      <c r="DZ9" s="17"/>
      <c r="EA9" s="16"/>
      <c r="EB9" s="17">
        <v>1</v>
      </c>
      <c r="EC9" s="16"/>
      <c r="ED9" s="17">
        <f t="shared" si="9"/>
        <v>5</v>
      </c>
      <c r="EE9" s="17" t="str">
        <f t="shared" si="10"/>
        <v>(5)</v>
      </c>
      <c r="EF9" s="121" t="s">
        <v>213</v>
      </c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</row>
    <row r="10" spans="1:256" s="23" customFormat="1" ht="15.75" customHeight="1" x14ac:dyDescent="0.2">
      <c r="A10" s="29" t="str">
        <f t="shared" si="11"/>
        <v>6(6)</v>
      </c>
      <c r="B10" s="40" t="s">
        <v>51</v>
      </c>
      <c r="C10" s="45" t="s">
        <v>36</v>
      </c>
      <c r="D10" s="38">
        <f t="shared" si="0"/>
        <v>176.38888888888889</v>
      </c>
      <c r="E10"/>
      <c r="F10" s="24">
        <f t="shared" si="1"/>
        <v>36</v>
      </c>
      <c r="G10" s="14">
        <f t="shared" si="2"/>
        <v>6350</v>
      </c>
      <c r="H10" s="72"/>
      <c r="I10" s="24">
        <f t="shared" si="3"/>
        <v>0</v>
      </c>
      <c r="J10" s="24">
        <f t="shared" si="4"/>
        <v>0</v>
      </c>
      <c r="K10" s="24">
        <f t="shared" si="5"/>
        <v>0</v>
      </c>
      <c r="L10" s="24">
        <f t="shared" si="6"/>
        <v>0</v>
      </c>
      <c r="M10" s="55">
        <f t="shared" si="7"/>
        <v>0</v>
      </c>
      <c r="N10" s="47">
        <v>179</v>
      </c>
      <c r="O10" s="47">
        <v>172</v>
      </c>
      <c r="P10" s="47">
        <v>208</v>
      </c>
      <c r="Q10" s="47">
        <v>240</v>
      </c>
      <c r="R10" s="47">
        <v>95</v>
      </c>
      <c r="S10" s="47">
        <v>196</v>
      </c>
      <c r="T10" s="47">
        <v>128</v>
      </c>
      <c r="U10" s="47">
        <v>241</v>
      </c>
      <c r="V10" s="47">
        <v>106</v>
      </c>
      <c r="W10" s="47">
        <v>151</v>
      </c>
      <c r="X10" s="47">
        <v>195</v>
      </c>
      <c r="Y10" s="47">
        <v>169</v>
      </c>
      <c r="Z10" s="47">
        <v>196</v>
      </c>
      <c r="AA10" s="47">
        <v>149</v>
      </c>
      <c r="AB10" s="47">
        <v>201</v>
      </c>
      <c r="AC10" s="47">
        <v>132</v>
      </c>
      <c r="AD10" s="47">
        <v>155</v>
      </c>
      <c r="AE10" s="47">
        <v>161</v>
      </c>
      <c r="AF10" s="47">
        <v>223</v>
      </c>
      <c r="AG10" s="47">
        <v>241</v>
      </c>
      <c r="AH10" s="24">
        <v>160</v>
      </c>
      <c r="AI10" s="24">
        <v>167</v>
      </c>
      <c r="AJ10" s="24">
        <v>147</v>
      </c>
      <c r="AK10" s="24">
        <v>115</v>
      </c>
      <c r="AL10" s="24">
        <v>197</v>
      </c>
      <c r="AM10" s="24">
        <v>165</v>
      </c>
      <c r="AN10" s="24">
        <v>222</v>
      </c>
      <c r="AO10" s="24">
        <v>130</v>
      </c>
      <c r="AP10" s="24">
        <v>206</v>
      </c>
      <c r="AQ10" s="24">
        <v>250</v>
      </c>
      <c r="AR10" s="24">
        <v>185</v>
      </c>
      <c r="AS10" s="24">
        <v>176</v>
      </c>
      <c r="AT10" s="24">
        <v>218</v>
      </c>
      <c r="AU10" s="24">
        <v>207</v>
      </c>
      <c r="AV10" s="24">
        <v>146</v>
      </c>
      <c r="AW10" s="24">
        <v>121</v>
      </c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17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17"/>
      <c r="DT10" s="17">
        <v>6</v>
      </c>
      <c r="DU10" s="32">
        <f>IF(D10=D9,ROW(5:5),IF(D10&gt;1,ROW(6:6),"-"))</f>
        <v>6</v>
      </c>
      <c r="DV10" s="32">
        <f t="shared" si="8"/>
        <v>6</v>
      </c>
      <c r="DW10" s="16"/>
      <c r="DX10" s="17">
        <v>1</v>
      </c>
      <c r="DY10" s="17"/>
      <c r="DZ10" s="17"/>
      <c r="EA10" s="16"/>
      <c r="EB10" s="17">
        <v>2</v>
      </c>
      <c r="EC10" s="16"/>
      <c r="ED10" s="17">
        <f t="shared" si="9"/>
        <v>6</v>
      </c>
      <c r="EE10" s="17" t="str">
        <f t="shared" si="10"/>
        <v>(6)</v>
      </c>
      <c r="EF10" s="121" t="s">
        <v>213</v>
      </c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  <c r="IT10" s="16"/>
      <c r="IU10" s="16"/>
      <c r="IV10" s="16"/>
    </row>
    <row r="11" spans="1:256" s="23" customFormat="1" ht="15.75" customHeight="1" x14ac:dyDescent="0.2">
      <c r="A11" s="29" t="str">
        <f t="shared" si="11"/>
        <v>7(7)</v>
      </c>
      <c r="B11" s="92" t="s">
        <v>160</v>
      </c>
      <c r="C11" s="62" t="s">
        <v>36</v>
      </c>
      <c r="D11" s="63">
        <f t="shared" si="0"/>
        <v>176.06451612903226</v>
      </c>
      <c r="E11" s="67"/>
      <c r="F11" s="47">
        <f t="shared" si="1"/>
        <v>31</v>
      </c>
      <c r="G11" s="64">
        <f t="shared" si="2"/>
        <v>5458</v>
      </c>
      <c r="H11" s="72"/>
      <c r="I11" s="24">
        <f t="shared" si="3"/>
        <v>0</v>
      </c>
      <c r="J11" s="24">
        <f t="shared" si="4"/>
        <v>0</v>
      </c>
      <c r="K11" s="24">
        <f t="shared" si="5"/>
        <v>0</v>
      </c>
      <c r="L11" s="24">
        <f t="shared" si="6"/>
        <v>0</v>
      </c>
      <c r="M11" s="55">
        <f t="shared" si="7"/>
        <v>0</v>
      </c>
      <c r="N11" s="47">
        <v>140</v>
      </c>
      <c r="O11" s="47">
        <v>180</v>
      </c>
      <c r="P11" s="47">
        <v>193</v>
      </c>
      <c r="Q11" s="47">
        <v>172</v>
      </c>
      <c r="R11" s="47">
        <v>129</v>
      </c>
      <c r="S11" s="47">
        <v>130</v>
      </c>
      <c r="T11" s="47">
        <v>189</v>
      </c>
      <c r="U11" s="47">
        <v>161</v>
      </c>
      <c r="V11" s="47">
        <v>179</v>
      </c>
      <c r="W11" s="47">
        <v>165</v>
      </c>
      <c r="X11" s="47">
        <v>165</v>
      </c>
      <c r="Y11" s="47">
        <v>228</v>
      </c>
      <c r="Z11" s="47">
        <v>219</v>
      </c>
      <c r="AA11" s="47">
        <v>236</v>
      </c>
      <c r="AB11" s="47">
        <v>187</v>
      </c>
      <c r="AC11" s="47">
        <v>104</v>
      </c>
      <c r="AD11" s="47">
        <v>185</v>
      </c>
      <c r="AE11" s="47">
        <v>199</v>
      </c>
      <c r="AF11" s="47">
        <v>186</v>
      </c>
      <c r="AG11" s="47">
        <v>201</v>
      </c>
      <c r="AH11" s="24">
        <v>159</v>
      </c>
      <c r="AI11" s="24">
        <v>139</v>
      </c>
      <c r="AJ11" s="24">
        <v>173</v>
      </c>
      <c r="AK11" s="24">
        <v>137</v>
      </c>
      <c r="AL11" s="24">
        <v>187</v>
      </c>
      <c r="AM11" s="24">
        <v>189</v>
      </c>
      <c r="AN11" s="24">
        <v>182</v>
      </c>
      <c r="AO11" s="24">
        <v>206</v>
      </c>
      <c r="AP11" s="24">
        <v>224</v>
      </c>
      <c r="AQ11" s="24">
        <v>151</v>
      </c>
      <c r="AR11" s="24">
        <v>163</v>
      </c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17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17"/>
      <c r="DT11" s="17">
        <v>7</v>
      </c>
      <c r="DU11" s="32">
        <f t="shared" ref="DU11:DU42" si="12">IF(AND(D11=D10,D11=D9,D11=D8,D11=D7),ROW(3:3),IF(AND(D11=D10,D11=D9,D11=D8),ROW(4:4),IF(AND(D11=D10,D11=D9),ROW(5:5),IF(D11=D10,ROW(6:6),IF(D11&gt;1,ROW(7:7),"-")))))</f>
        <v>7</v>
      </c>
      <c r="DV11" s="32">
        <f t="shared" si="8"/>
        <v>7</v>
      </c>
      <c r="DW11" s="16"/>
      <c r="DX11" s="17">
        <v>1</v>
      </c>
      <c r="DY11" s="17"/>
      <c r="DZ11" s="17"/>
      <c r="EA11" s="16"/>
      <c r="EB11" s="17">
        <v>5</v>
      </c>
      <c r="EC11" s="16"/>
      <c r="ED11" s="17">
        <f t="shared" si="9"/>
        <v>7</v>
      </c>
      <c r="EE11" s="17" t="str">
        <f t="shared" si="10"/>
        <v>(7)</v>
      </c>
      <c r="EF11" s="121" t="s">
        <v>213</v>
      </c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  <c r="IT11" s="16"/>
      <c r="IU11" s="16"/>
      <c r="IV11" s="16"/>
    </row>
    <row r="12" spans="1:256" s="23" customFormat="1" ht="15.75" customHeight="1" x14ac:dyDescent="0.2">
      <c r="A12" s="29" t="str">
        <f t="shared" si="11"/>
        <v>8(8)</v>
      </c>
      <c r="B12" s="40" t="s">
        <v>35</v>
      </c>
      <c r="C12" s="45" t="s">
        <v>36</v>
      </c>
      <c r="D12" s="38">
        <f t="shared" si="0"/>
        <v>174.66666666666666</v>
      </c>
      <c r="E12"/>
      <c r="F12" s="24">
        <f t="shared" si="1"/>
        <v>24</v>
      </c>
      <c r="G12" s="14">
        <f t="shared" si="2"/>
        <v>4192</v>
      </c>
      <c r="H12" s="72"/>
      <c r="I12" s="24">
        <f t="shared" si="3"/>
        <v>0</v>
      </c>
      <c r="J12" s="24">
        <f t="shared" si="4"/>
        <v>0</v>
      </c>
      <c r="K12" s="24">
        <f t="shared" si="5"/>
        <v>0</v>
      </c>
      <c r="L12" s="24">
        <f t="shared" si="6"/>
        <v>0</v>
      </c>
      <c r="M12" s="55">
        <f t="shared" si="7"/>
        <v>0</v>
      </c>
      <c r="N12" s="47">
        <v>245</v>
      </c>
      <c r="O12" s="47">
        <v>200</v>
      </c>
      <c r="P12" s="47">
        <v>211</v>
      </c>
      <c r="Q12" s="47">
        <v>181</v>
      </c>
      <c r="R12" s="47">
        <v>182</v>
      </c>
      <c r="S12" s="47">
        <v>258</v>
      </c>
      <c r="T12" s="47">
        <v>196</v>
      </c>
      <c r="U12" s="47">
        <v>120</v>
      </c>
      <c r="V12" s="47">
        <v>136</v>
      </c>
      <c r="W12" s="47">
        <v>136</v>
      </c>
      <c r="X12" s="47">
        <v>185</v>
      </c>
      <c r="Y12" s="47">
        <v>190</v>
      </c>
      <c r="Z12" s="47">
        <v>121</v>
      </c>
      <c r="AA12" s="47">
        <v>165</v>
      </c>
      <c r="AB12" s="47">
        <v>129</v>
      </c>
      <c r="AC12" s="47">
        <v>192</v>
      </c>
      <c r="AD12" s="47">
        <v>134</v>
      </c>
      <c r="AE12" s="47">
        <v>177</v>
      </c>
      <c r="AF12" s="47">
        <v>134</v>
      </c>
      <c r="AG12" s="47">
        <v>155</v>
      </c>
      <c r="AH12" s="24">
        <v>174</v>
      </c>
      <c r="AI12" s="24">
        <v>202</v>
      </c>
      <c r="AJ12" s="24">
        <v>195</v>
      </c>
      <c r="AK12" s="24">
        <v>174</v>
      </c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17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17"/>
      <c r="DT12" s="17">
        <v>8</v>
      </c>
      <c r="DU12" s="32">
        <f t="shared" si="12"/>
        <v>8</v>
      </c>
      <c r="DV12" s="32">
        <f t="shared" si="8"/>
        <v>8</v>
      </c>
      <c r="DW12" s="16"/>
      <c r="DX12" s="17">
        <v>1</v>
      </c>
      <c r="DY12" s="17"/>
      <c r="DZ12" s="17"/>
      <c r="EA12" s="16"/>
      <c r="EB12" s="17">
        <v>6</v>
      </c>
      <c r="EC12" s="16"/>
      <c r="ED12" s="17">
        <f t="shared" si="9"/>
        <v>8</v>
      </c>
      <c r="EE12" s="17" t="str">
        <f t="shared" si="10"/>
        <v>(8)</v>
      </c>
      <c r="EF12" s="121" t="s">
        <v>213</v>
      </c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  <c r="IT12" s="16"/>
      <c r="IU12" s="16"/>
      <c r="IV12" s="16"/>
    </row>
    <row r="13" spans="1:256" s="23" customFormat="1" ht="15.75" customHeight="1" x14ac:dyDescent="0.2">
      <c r="A13" s="29" t="str">
        <f t="shared" si="11"/>
        <v>9(9)</v>
      </c>
      <c r="B13" s="33" t="s">
        <v>57</v>
      </c>
      <c r="C13" s="62" t="s">
        <v>49</v>
      </c>
      <c r="D13" s="38">
        <f t="shared" si="0"/>
        <v>168.17142857142858</v>
      </c>
      <c r="E13" s="98"/>
      <c r="F13" s="24">
        <f t="shared" si="1"/>
        <v>35</v>
      </c>
      <c r="G13" s="14">
        <f t="shared" si="2"/>
        <v>5886</v>
      </c>
      <c r="H13" s="72"/>
      <c r="I13" s="24">
        <f t="shared" si="3"/>
        <v>0</v>
      </c>
      <c r="J13" s="24">
        <f t="shared" si="4"/>
        <v>0</v>
      </c>
      <c r="K13" s="24">
        <f t="shared" si="5"/>
        <v>0</v>
      </c>
      <c r="L13" s="24">
        <f t="shared" si="6"/>
        <v>0</v>
      </c>
      <c r="M13" s="55">
        <f t="shared" si="7"/>
        <v>0</v>
      </c>
      <c r="N13" s="47">
        <v>145</v>
      </c>
      <c r="O13" s="47">
        <v>109</v>
      </c>
      <c r="P13" s="47">
        <v>139</v>
      </c>
      <c r="Q13" s="47">
        <v>190</v>
      </c>
      <c r="R13" s="47">
        <v>161</v>
      </c>
      <c r="S13" s="47">
        <v>246</v>
      </c>
      <c r="T13" s="47">
        <v>184</v>
      </c>
      <c r="U13" s="47">
        <v>209</v>
      </c>
      <c r="V13" s="47">
        <v>202</v>
      </c>
      <c r="W13" s="47">
        <v>182</v>
      </c>
      <c r="X13" s="47">
        <v>209</v>
      </c>
      <c r="Y13" s="47">
        <v>142</v>
      </c>
      <c r="Z13" s="47">
        <v>196</v>
      </c>
      <c r="AA13" s="47">
        <v>190</v>
      </c>
      <c r="AB13" s="47">
        <v>123</v>
      </c>
      <c r="AC13" s="47">
        <v>143</v>
      </c>
      <c r="AD13" s="47">
        <v>119</v>
      </c>
      <c r="AE13" s="47">
        <v>229</v>
      </c>
      <c r="AF13" s="47">
        <v>229</v>
      </c>
      <c r="AG13" s="47">
        <v>174</v>
      </c>
      <c r="AH13" s="24">
        <v>142</v>
      </c>
      <c r="AI13" s="24">
        <v>135</v>
      </c>
      <c r="AJ13" s="24">
        <v>186</v>
      </c>
      <c r="AK13" s="24">
        <v>158</v>
      </c>
      <c r="AL13" s="24">
        <v>216</v>
      </c>
      <c r="AM13" s="24">
        <v>229</v>
      </c>
      <c r="AN13" s="24">
        <v>128</v>
      </c>
      <c r="AO13" s="24">
        <v>184</v>
      </c>
      <c r="AP13" s="24">
        <v>148</v>
      </c>
      <c r="AQ13" s="24">
        <v>144</v>
      </c>
      <c r="AR13" s="24">
        <v>130</v>
      </c>
      <c r="AS13" s="24">
        <v>119</v>
      </c>
      <c r="AT13" s="24">
        <v>155</v>
      </c>
      <c r="AU13" s="24">
        <v>172</v>
      </c>
      <c r="AV13" s="24">
        <v>119</v>
      </c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17"/>
      <c r="BQ13" s="24"/>
      <c r="BR13" s="24"/>
      <c r="BS13" s="24"/>
      <c r="BT13" s="24"/>
      <c r="BU13" s="24"/>
      <c r="BV13" s="24"/>
      <c r="BW13" s="24"/>
      <c r="BX13" s="47"/>
      <c r="BY13" s="47"/>
      <c r="BZ13" s="47"/>
      <c r="CA13" s="47"/>
      <c r="CB13" s="47"/>
      <c r="CC13" s="47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17"/>
      <c r="DT13" s="17">
        <v>9</v>
      </c>
      <c r="DU13" s="32">
        <f t="shared" si="12"/>
        <v>9</v>
      </c>
      <c r="DV13" s="32">
        <f t="shared" si="8"/>
        <v>9</v>
      </c>
      <c r="DW13" s="16"/>
      <c r="DX13" s="17">
        <v>1</v>
      </c>
      <c r="DY13" s="17"/>
      <c r="DZ13" s="17"/>
      <c r="EA13" s="16"/>
      <c r="EB13" s="17">
        <v>8</v>
      </c>
      <c r="EC13" s="16"/>
      <c r="ED13" s="17">
        <f t="shared" si="9"/>
        <v>9</v>
      </c>
      <c r="EE13" s="17" t="str">
        <f t="shared" si="10"/>
        <v>(9)</v>
      </c>
      <c r="EF13" s="121" t="s">
        <v>213</v>
      </c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 s="23" customFormat="1" ht="15.75" customHeight="1" x14ac:dyDescent="0.2">
      <c r="A14" s="29" t="str">
        <f t="shared" si="11"/>
        <v>10(10)</v>
      </c>
      <c r="B14" s="33" t="s">
        <v>59</v>
      </c>
      <c r="C14" s="62" t="s">
        <v>95</v>
      </c>
      <c r="D14" s="63">
        <f t="shared" si="0"/>
        <v>164.22222222222223</v>
      </c>
      <c r="E14" s="67"/>
      <c r="F14" s="47">
        <f t="shared" si="1"/>
        <v>18</v>
      </c>
      <c r="G14" s="64">
        <f t="shared" si="2"/>
        <v>2956</v>
      </c>
      <c r="H14" s="72"/>
      <c r="I14" s="24">
        <f t="shared" si="3"/>
        <v>0</v>
      </c>
      <c r="J14" s="24">
        <f t="shared" si="4"/>
        <v>0</v>
      </c>
      <c r="K14" s="24">
        <f t="shared" si="5"/>
        <v>0</v>
      </c>
      <c r="L14" s="24">
        <f t="shared" si="6"/>
        <v>0</v>
      </c>
      <c r="M14" s="55">
        <f t="shared" si="7"/>
        <v>0</v>
      </c>
      <c r="N14" s="47">
        <v>115</v>
      </c>
      <c r="O14" s="47">
        <v>154</v>
      </c>
      <c r="P14" s="47">
        <v>155</v>
      </c>
      <c r="Q14" s="47">
        <v>181</v>
      </c>
      <c r="R14" s="47">
        <v>169</v>
      </c>
      <c r="S14" s="47">
        <v>100</v>
      </c>
      <c r="T14" s="47">
        <v>158</v>
      </c>
      <c r="U14" s="47">
        <v>152</v>
      </c>
      <c r="V14" s="47">
        <v>236</v>
      </c>
      <c r="W14" s="47">
        <v>239</v>
      </c>
      <c r="X14" s="47">
        <v>179</v>
      </c>
      <c r="Y14" s="47">
        <v>149</v>
      </c>
      <c r="Z14" s="47">
        <v>163</v>
      </c>
      <c r="AA14" s="47">
        <v>142</v>
      </c>
      <c r="AB14" s="47">
        <v>166</v>
      </c>
      <c r="AC14" s="47">
        <v>198</v>
      </c>
      <c r="AD14" s="47">
        <v>150</v>
      </c>
      <c r="AE14" s="47">
        <v>150</v>
      </c>
      <c r="AF14" s="47"/>
      <c r="AG14" s="47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17"/>
      <c r="BQ14" s="24"/>
      <c r="BR14" s="24"/>
      <c r="BS14" s="24"/>
      <c r="BT14" s="24"/>
      <c r="BU14" s="24"/>
      <c r="BV14" s="24"/>
      <c r="BW14" s="24"/>
      <c r="BX14" s="47"/>
      <c r="BY14" s="47"/>
      <c r="BZ14" s="47"/>
      <c r="CA14" s="47"/>
      <c r="CB14" s="47"/>
      <c r="CC14" s="47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17"/>
      <c r="DT14" s="17">
        <v>10</v>
      </c>
      <c r="DU14" s="32">
        <f t="shared" si="12"/>
        <v>10</v>
      </c>
      <c r="DV14" s="32">
        <f t="shared" si="8"/>
        <v>10</v>
      </c>
      <c r="DW14" s="16"/>
      <c r="DX14" s="17">
        <v>1</v>
      </c>
      <c r="DY14" s="17"/>
      <c r="DZ14" s="17"/>
      <c r="EA14" s="16"/>
      <c r="EB14" s="17">
        <v>12</v>
      </c>
      <c r="EC14" s="16"/>
      <c r="ED14" s="17">
        <f t="shared" si="9"/>
        <v>10</v>
      </c>
      <c r="EE14" s="17" t="str">
        <f t="shared" si="10"/>
        <v>(10)</v>
      </c>
      <c r="EF14" s="121" t="s">
        <v>213</v>
      </c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s="23" customFormat="1" ht="15.75" customHeight="1" x14ac:dyDescent="0.2">
      <c r="A15" s="29" t="str">
        <f t="shared" si="11"/>
        <v>11(11)</v>
      </c>
      <c r="B15" s="92" t="s">
        <v>264</v>
      </c>
      <c r="C15" s="62" t="s">
        <v>143</v>
      </c>
      <c r="D15" s="63">
        <f t="shared" si="0"/>
        <v>160.16666666666666</v>
      </c>
      <c r="E15" s="67"/>
      <c r="F15" s="47">
        <f t="shared" si="1"/>
        <v>30</v>
      </c>
      <c r="G15" s="64">
        <f t="shared" si="2"/>
        <v>4805</v>
      </c>
      <c r="H15" s="72"/>
      <c r="I15" s="24">
        <f t="shared" si="3"/>
        <v>0</v>
      </c>
      <c r="J15" s="24">
        <f t="shared" si="4"/>
        <v>0</v>
      </c>
      <c r="K15" s="24">
        <f t="shared" si="5"/>
        <v>0</v>
      </c>
      <c r="L15" s="24">
        <f t="shared" si="6"/>
        <v>0</v>
      </c>
      <c r="M15" s="55">
        <f t="shared" si="7"/>
        <v>0</v>
      </c>
      <c r="N15" s="47">
        <v>146</v>
      </c>
      <c r="O15" s="47">
        <v>182</v>
      </c>
      <c r="P15" s="47">
        <v>145</v>
      </c>
      <c r="Q15" s="47">
        <v>127</v>
      </c>
      <c r="R15" s="47">
        <v>183</v>
      </c>
      <c r="S15" s="47">
        <v>113</v>
      </c>
      <c r="T15" s="47">
        <v>108</v>
      </c>
      <c r="U15" s="47">
        <v>131</v>
      </c>
      <c r="V15" s="47">
        <v>170</v>
      </c>
      <c r="W15" s="47">
        <v>127</v>
      </c>
      <c r="X15" s="47">
        <v>193</v>
      </c>
      <c r="Y15" s="47">
        <v>170</v>
      </c>
      <c r="Z15" s="47">
        <v>144</v>
      </c>
      <c r="AA15" s="47">
        <v>170</v>
      </c>
      <c r="AB15" s="47">
        <v>158</v>
      </c>
      <c r="AC15" s="47">
        <v>133</v>
      </c>
      <c r="AD15" s="47">
        <v>212</v>
      </c>
      <c r="AE15" s="47">
        <v>196</v>
      </c>
      <c r="AF15" s="47">
        <v>105</v>
      </c>
      <c r="AG15" s="47">
        <v>138</v>
      </c>
      <c r="AH15" s="24">
        <v>219</v>
      </c>
      <c r="AI15" s="24">
        <v>190</v>
      </c>
      <c r="AJ15" s="24">
        <v>159</v>
      </c>
      <c r="AK15" s="24">
        <v>177</v>
      </c>
      <c r="AL15" s="24">
        <v>136</v>
      </c>
      <c r="AM15" s="24">
        <v>196</v>
      </c>
      <c r="AN15" s="24">
        <v>196</v>
      </c>
      <c r="AO15" s="24">
        <v>147</v>
      </c>
      <c r="AP15" s="24">
        <v>199</v>
      </c>
      <c r="AQ15" s="24">
        <v>135</v>
      </c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17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17"/>
      <c r="DT15" s="17">
        <v>11</v>
      </c>
      <c r="DU15" s="32">
        <f t="shared" si="12"/>
        <v>11</v>
      </c>
      <c r="DV15" s="32">
        <f t="shared" si="8"/>
        <v>11</v>
      </c>
      <c r="DW15" s="16"/>
      <c r="DX15" s="17">
        <v>1</v>
      </c>
      <c r="DY15" s="17"/>
      <c r="DZ15" s="17"/>
      <c r="EA15" s="16"/>
      <c r="EB15" s="17">
        <v>15</v>
      </c>
      <c r="EC15" s="16"/>
      <c r="ED15" s="17">
        <f t="shared" si="9"/>
        <v>11</v>
      </c>
      <c r="EE15" s="17" t="str">
        <f t="shared" si="10"/>
        <v>(11)</v>
      </c>
      <c r="EF15" s="121" t="s">
        <v>213</v>
      </c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  <c r="IT15" s="16"/>
      <c r="IU15" s="16"/>
      <c r="IV15" s="16"/>
    </row>
    <row r="16" spans="1:256" s="23" customFormat="1" ht="15.75" customHeight="1" x14ac:dyDescent="0.2">
      <c r="A16" s="29" t="str">
        <f t="shared" si="11"/>
        <v>12(12)</v>
      </c>
      <c r="B16" s="92" t="s">
        <v>169</v>
      </c>
      <c r="C16" s="62" t="s">
        <v>170</v>
      </c>
      <c r="D16" s="63">
        <f t="shared" si="0"/>
        <v>152.92307692307693</v>
      </c>
      <c r="E16" s="67"/>
      <c r="F16" s="47">
        <f t="shared" si="1"/>
        <v>26</v>
      </c>
      <c r="G16" s="64">
        <f t="shared" si="2"/>
        <v>3976</v>
      </c>
      <c r="H16" s="72"/>
      <c r="I16" s="24">
        <f t="shared" si="3"/>
        <v>0</v>
      </c>
      <c r="J16" s="24">
        <f t="shared" si="4"/>
        <v>0</v>
      </c>
      <c r="K16" s="24">
        <f t="shared" si="5"/>
        <v>0</v>
      </c>
      <c r="L16" s="24">
        <f t="shared" si="6"/>
        <v>0</v>
      </c>
      <c r="M16" s="55">
        <f t="shared" si="7"/>
        <v>0</v>
      </c>
      <c r="N16" s="47">
        <v>122</v>
      </c>
      <c r="O16" s="47">
        <v>84</v>
      </c>
      <c r="P16" s="47">
        <v>138</v>
      </c>
      <c r="Q16" s="47">
        <v>138</v>
      </c>
      <c r="R16" s="47">
        <v>131</v>
      </c>
      <c r="S16" s="47">
        <v>203</v>
      </c>
      <c r="T16" s="47">
        <v>155</v>
      </c>
      <c r="U16" s="47">
        <v>153</v>
      </c>
      <c r="V16" s="47">
        <v>131</v>
      </c>
      <c r="W16" s="47">
        <v>176</v>
      </c>
      <c r="X16" s="47">
        <v>186</v>
      </c>
      <c r="Y16" s="47">
        <v>123</v>
      </c>
      <c r="Z16" s="47">
        <v>201</v>
      </c>
      <c r="AA16" s="47">
        <v>167</v>
      </c>
      <c r="AB16" s="47">
        <v>106</v>
      </c>
      <c r="AC16" s="47">
        <v>123</v>
      </c>
      <c r="AD16" s="47">
        <v>119</v>
      </c>
      <c r="AE16" s="47">
        <v>148</v>
      </c>
      <c r="AF16" s="47">
        <v>148</v>
      </c>
      <c r="AG16" s="47">
        <v>172</v>
      </c>
      <c r="AH16" s="24">
        <v>171</v>
      </c>
      <c r="AI16" s="24">
        <v>213</v>
      </c>
      <c r="AJ16" s="24">
        <v>141</v>
      </c>
      <c r="AK16" s="24">
        <v>215</v>
      </c>
      <c r="AL16" s="24">
        <v>103</v>
      </c>
      <c r="AM16" s="24">
        <v>209</v>
      </c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17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17"/>
      <c r="DT16" s="17">
        <v>12</v>
      </c>
      <c r="DU16" s="32">
        <f t="shared" si="12"/>
        <v>12</v>
      </c>
      <c r="DV16" s="32">
        <f t="shared" si="8"/>
        <v>12</v>
      </c>
      <c r="DW16" s="16"/>
      <c r="DX16" s="17">
        <v>1</v>
      </c>
      <c r="DY16" s="17"/>
      <c r="DZ16" s="17"/>
      <c r="EA16" s="16"/>
      <c r="EB16" s="17">
        <v>21</v>
      </c>
      <c r="EC16" s="16"/>
      <c r="ED16" s="17">
        <f t="shared" si="9"/>
        <v>12</v>
      </c>
      <c r="EE16" s="17" t="str">
        <f t="shared" si="10"/>
        <v>(12)</v>
      </c>
      <c r="EF16" s="121" t="s">
        <v>213</v>
      </c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</row>
    <row r="17" spans="1:256" s="23" customFormat="1" ht="15.75" customHeight="1" x14ac:dyDescent="0.2">
      <c r="A17" s="29" t="str">
        <f t="shared" si="11"/>
        <v>13(13)</v>
      </c>
      <c r="B17" s="33" t="s">
        <v>72</v>
      </c>
      <c r="C17" s="62" t="s">
        <v>41</v>
      </c>
      <c r="D17" s="63">
        <f t="shared" si="0"/>
        <v>149.5151515151515</v>
      </c>
      <c r="E17" s="67"/>
      <c r="F17" s="47">
        <f t="shared" si="1"/>
        <v>33</v>
      </c>
      <c r="G17" s="64">
        <f t="shared" si="2"/>
        <v>4934</v>
      </c>
      <c r="H17" s="72"/>
      <c r="I17" s="24">
        <f t="shared" si="3"/>
        <v>0</v>
      </c>
      <c r="J17" s="24">
        <f t="shared" si="4"/>
        <v>0</v>
      </c>
      <c r="K17" s="24">
        <f t="shared" si="5"/>
        <v>0</v>
      </c>
      <c r="L17" s="24">
        <f t="shared" si="6"/>
        <v>0</v>
      </c>
      <c r="M17" s="55">
        <f t="shared" si="7"/>
        <v>0</v>
      </c>
      <c r="N17" s="47">
        <v>187</v>
      </c>
      <c r="O17" s="47">
        <v>126</v>
      </c>
      <c r="P17" s="47">
        <v>133</v>
      </c>
      <c r="Q17" s="47">
        <v>116</v>
      </c>
      <c r="R17" s="47">
        <v>137</v>
      </c>
      <c r="S17" s="47">
        <v>131</v>
      </c>
      <c r="T17" s="47">
        <v>124</v>
      </c>
      <c r="U17" s="47">
        <v>144</v>
      </c>
      <c r="V17" s="47">
        <v>134</v>
      </c>
      <c r="W17" s="47">
        <v>167</v>
      </c>
      <c r="X17" s="47">
        <v>174</v>
      </c>
      <c r="Y17" s="47">
        <v>214</v>
      </c>
      <c r="Z17" s="47">
        <v>84</v>
      </c>
      <c r="AA17" s="47">
        <v>152</v>
      </c>
      <c r="AB17" s="47">
        <v>106</v>
      </c>
      <c r="AC17" s="47">
        <v>191</v>
      </c>
      <c r="AD17" s="47">
        <v>143</v>
      </c>
      <c r="AE17" s="47">
        <v>165</v>
      </c>
      <c r="AF17" s="47">
        <v>162</v>
      </c>
      <c r="AG17" s="47">
        <v>142</v>
      </c>
      <c r="AH17" s="24">
        <v>120</v>
      </c>
      <c r="AI17" s="24">
        <v>131</v>
      </c>
      <c r="AJ17" s="24">
        <v>188</v>
      </c>
      <c r="AK17" s="24">
        <v>170</v>
      </c>
      <c r="AL17" s="24">
        <v>161</v>
      </c>
      <c r="AM17" s="24">
        <v>150</v>
      </c>
      <c r="AN17" s="24">
        <v>132</v>
      </c>
      <c r="AO17" s="24">
        <v>157</v>
      </c>
      <c r="AP17" s="24">
        <v>128</v>
      </c>
      <c r="AQ17" s="24">
        <v>242</v>
      </c>
      <c r="AR17" s="24">
        <v>128</v>
      </c>
      <c r="AS17" s="24">
        <v>137</v>
      </c>
      <c r="AT17" s="24">
        <v>158</v>
      </c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17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17"/>
      <c r="DT17" s="17">
        <v>13</v>
      </c>
      <c r="DU17" s="32">
        <f t="shared" si="12"/>
        <v>13</v>
      </c>
      <c r="DV17" s="32">
        <f t="shared" si="8"/>
        <v>13</v>
      </c>
      <c r="DW17" s="16"/>
      <c r="DX17" s="17">
        <v>1</v>
      </c>
      <c r="DY17" s="17"/>
      <c r="DZ17" s="17"/>
      <c r="EA17" s="16"/>
      <c r="EB17" s="17">
        <v>3</v>
      </c>
      <c r="EC17" s="16"/>
      <c r="ED17" s="17">
        <f t="shared" si="9"/>
        <v>13</v>
      </c>
      <c r="EE17" s="17" t="str">
        <f t="shared" si="10"/>
        <v>(13)</v>
      </c>
      <c r="EF17" s="121" t="s">
        <v>213</v>
      </c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  <c r="IV17" s="16"/>
    </row>
    <row r="18" spans="1:256" s="23" customFormat="1" ht="15.75" customHeight="1" x14ac:dyDescent="0.2">
      <c r="A18" s="29" t="str">
        <f t="shared" si="11"/>
        <v>14(14)</v>
      </c>
      <c r="B18" s="101" t="s">
        <v>203</v>
      </c>
      <c r="C18" s="102" t="s">
        <v>36</v>
      </c>
      <c r="D18" s="63">
        <f t="shared" si="0"/>
        <v>145.58823529411765</v>
      </c>
      <c r="E18"/>
      <c r="F18" s="24">
        <f t="shared" si="1"/>
        <v>17</v>
      </c>
      <c r="G18" s="14">
        <f t="shared" si="2"/>
        <v>2475</v>
      </c>
      <c r="H18" s="72"/>
      <c r="I18" s="24">
        <f t="shared" si="3"/>
        <v>0</v>
      </c>
      <c r="J18" s="24">
        <f t="shared" si="4"/>
        <v>0</v>
      </c>
      <c r="K18" s="24">
        <f t="shared" si="5"/>
        <v>0</v>
      </c>
      <c r="L18" s="24">
        <f t="shared" si="6"/>
        <v>0</v>
      </c>
      <c r="M18" s="55">
        <f t="shared" si="7"/>
        <v>0</v>
      </c>
      <c r="N18" s="47">
        <v>101</v>
      </c>
      <c r="O18" s="47">
        <v>123</v>
      </c>
      <c r="P18" s="47">
        <v>187</v>
      </c>
      <c r="Q18" s="47">
        <v>132</v>
      </c>
      <c r="R18" s="47">
        <v>154</v>
      </c>
      <c r="S18" s="47">
        <v>157</v>
      </c>
      <c r="T18" s="47">
        <v>218</v>
      </c>
      <c r="U18" s="47">
        <v>148</v>
      </c>
      <c r="V18" s="47">
        <v>161</v>
      </c>
      <c r="W18" s="47">
        <v>145</v>
      </c>
      <c r="X18" s="47">
        <v>185</v>
      </c>
      <c r="Y18" s="47">
        <v>181</v>
      </c>
      <c r="Z18" s="47">
        <v>108</v>
      </c>
      <c r="AA18" s="47">
        <v>139</v>
      </c>
      <c r="AB18" s="47">
        <v>147</v>
      </c>
      <c r="AC18" s="47">
        <v>92</v>
      </c>
      <c r="AD18" s="47">
        <v>97</v>
      </c>
      <c r="AE18" s="47"/>
      <c r="AF18" s="47"/>
      <c r="AG18" s="47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17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17"/>
      <c r="DT18" s="17">
        <v>14</v>
      </c>
      <c r="DU18" s="32">
        <f t="shared" si="12"/>
        <v>14</v>
      </c>
      <c r="DV18" s="32">
        <f t="shared" si="8"/>
        <v>14</v>
      </c>
      <c r="DW18" s="16"/>
      <c r="DX18" s="17">
        <v>1</v>
      </c>
      <c r="DY18" s="17"/>
      <c r="DZ18" s="17"/>
      <c r="EA18" s="16"/>
      <c r="EB18" s="17">
        <v>7</v>
      </c>
      <c r="EC18" s="16"/>
      <c r="ED18" s="17">
        <f t="shared" si="9"/>
        <v>14</v>
      </c>
      <c r="EE18" s="17" t="str">
        <f t="shared" si="10"/>
        <v>(14)</v>
      </c>
      <c r="EF18" s="121" t="s">
        <v>213</v>
      </c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</row>
    <row r="19" spans="1:256" s="23" customFormat="1" ht="15.75" customHeight="1" x14ac:dyDescent="0.2">
      <c r="A19" s="29" t="str">
        <f t="shared" si="11"/>
        <v>15(21)</v>
      </c>
      <c r="B19" s="92" t="s">
        <v>167</v>
      </c>
      <c r="C19" s="62" t="s">
        <v>89</v>
      </c>
      <c r="D19" s="63">
        <f t="shared" si="0"/>
        <v>144.80769230769232</v>
      </c>
      <c r="E19" s="67"/>
      <c r="F19" s="47">
        <f t="shared" si="1"/>
        <v>26</v>
      </c>
      <c r="G19" s="64">
        <f t="shared" si="2"/>
        <v>3765</v>
      </c>
      <c r="H19" s="72"/>
      <c r="I19" s="24">
        <f t="shared" si="3"/>
        <v>0</v>
      </c>
      <c r="J19" s="24">
        <f t="shared" si="4"/>
        <v>0</v>
      </c>
      <c r="K19" s="24">
        <f t="shared" si="5"/>
        <v>0</v>
      </c>
      <c r="L19" s="24">
        <f t="shared" si="6"/>
        <v>0</v>
      </c>
      <c r="M19" s="55">
        <f t="shared" si="7"/>
        <v>0</v>
      </c>
      <c r="N19" s="47">
        <v>149</v>
      </c>
      <c r="O19" s="47">
        <v>147</v>
      </c>
      <c r="P19" s="47">
        <v>178</v>
      </c>
      <c r="Q19" s="47">
        <v>105</v>
      </c>
      <c r="R19" s="47">
        <v>139</v>
      </c>
      <c r="S19" s="47">
        <v>84</v>
      </c>
      <c r="T19" s="47">
        <v>120</v>
      </c>
      <c r="U19" s="47">
        <v>103</v>
      </c>
      <c r="V19" s="47">
        <v>147</v>
      </c>
      <c r="W19" s="47">
        <v>177</v>
      </c>
      <c r="X19" s="47">
        <v>173</v>
      </c>
      <c r="Y19" s="47">
        <v>143</v>
      </c>
      <c r="Z19" s="47">
        <v>108</v>
      </c>
      <c r="AA19" s="47">
        <v>156</v>
      </c>
      <c r="AB19" s="47">
        <v>176</v>
      </c>
      <c r="AC19" s="47">
        <v>89</v>
      </c>
      <c r="AD19" s="47">
        <v>113</v>
      </c>
      <c r="AE19" s="47">
        <v>102</v>
      </c>
      <c r="AF19" s="47">
        <v>114</v>
      </c>
      <c r="AG19" s="47">
        <v>147</v>
      </c>
      <c r="AH19" s="24">
        <v>131</v>
      </c>
      <c r="AI19" s="24">
        <v>148</v>
      </c>
      <c r="AJ19" s="24">
        <v>251</v>
      </c>
      <c r="AK19" s="24">
        <v>115</v>
      </c>
      <c r="AL19" s="24">
        <v>232</v>
      </c>
      <c r="AM19" s="24">
        <v>218</v>
      </c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17"/>
      <c r="BQ19" s="24"/>
      <c r="BR19" s="24"/>
      <c r="BS19" s="24"/>
      <c r="BT19" s="24"/>
      <c r="BU19" s="24"/>
      <c r="BV19" s="24"/>
      <c r="BW19" s="24"/>
      <c r="BX19" s="47"/>
      <c r="BY19" s="47"/>
      <c r="BZ19" s="47"/>
      <c r="CA19" s="47"/>
      <c r="CB19" s="47"/>
      <c r="CC19" s="47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17"/>
      <c r="DT19" s="17">
        <v>21</v>
      </c>
      <c r="DU19" s="32">
        <f t="shared" si="12"/>
        <v>15</v>
      </c>
      <c r="DV19" s="32">
        <f t="shared" si="8"/>
        <v>15</v>
      </c>
      <c r="DW19" s="16"/>
      <c r="DX19" s="17">
        <v>1</v>
      </c>
      <c r="DY19" s="17"/>
      <c r="DZ19" s="17"/>
      <c r="EA19" s="16"/>
      <c r="EB19" s="17">
        <v>17</v>
      </c>
      <c r="EC19" s="16"/>
      <c r="ED19" s="17">
        <f t="shared" si="9"/>
        <v>15</v>
      </c>
      <c r="EE19" s="17" t="str">
        <f t="shared" si="10"/>
        <v>(21)</v>
      </c>
      <c r="EF19" s="121" t="s">
        <v>213</v>
      </c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  <c r="IV19" s="16"/>
    </row>
    <row r="20" spans="1:256" s="23" customFormat="1" ht="15.75" customHeight="1" x14ac:dyDescent="0.2">
      <c r="A20" s="29" t="str">
        <f t="shared" si="11"/>
        <v>16(16)</v>
      </c>
      <c r="B20" s="141" t="s">
        <v>86</v>
      </c>
      <c r="C20" s="62" t="s">
        <v>49</v>
      </c>
      <c r="D20" s="63">
        <f t="shared" si="0"/>
        <v>141.75675675675674</v>
      </c>
      <c r="E20" s="67"/>
      <c r="F20" s="47">
        <f t="shared" si="1"/>
        <v>37</v>
      </c>
      <c r="G20" s="64">
        <f t="shared" si="2"/>
        <v>5245</v>
      </c>
      <c r="H20" s="72"/>
      <c r="I20" s="24">
        <f t="shared" si="3"/>
        <v>0</v>
      </c>
      <c r="J20" s="24">
        <f t="shared" si="4"/>
        <v>0</v>
      </c>
      <c r="K20" s="24">
        <f t="shared" si="5"/>
        <v>0</v>
      </c>
      <c r="L20" s="24">
        <f t="shared" si="6"/>
        <v>0</v>
      </c>
      <c r="M20" s="55">
        <f t="shared" si="7"/>
        <v>0</v>
      </c>
      <c r="N20" s="47">
        <v>117</v>
      </c>
      <c r="O20" s="47">
        <v>130</v>
      </c>
      <c r="P20" s="47">
        <v>126</v>
      </c>
      <c r="Q20" s="47">
        <v>152</v>
      </c>
      <c r="R20" s="47">
        <v>109</v>
      </c>
      <c r="S20" s="47">
        <v>192</v>
      </c>
      <c r="T20" s="47">
        <v>159</v>
      </c>
      <c r="U20" s="47">
        <v>225</v>
      </c>
      <c r="V20" s="47">
        <v>161</v>
      </c>
      <c r="W20" s="47">
        <v>185</v>
      </c>
      <c r="X20" s="47">
        <v>124</v>
      </c>
      <c r="Y20" s="47">
        <v>200</v>
      </c>
      <c r="Z20" s="47">
        <v>206</v>
      </c>
      <c r="AA20" s="47">
        <v>195</v>
      </c>
      <c r="AB20" s="47">
        <v>129</v>
      </c>
      <c r="AC20" s="47">
        <v>128</v>
      </c>
      <c r="AD20" s="47">
        <v>109</v>
      </c>
      <c r="AE20" s="47">
        <v>98</v>
      </c>
      <c r="AF20" s="47">
        <v>108</v>
      </c>
      <c r="AG20" s="47">
        <v>146</v>
      </c>
      <c r="AH20" s="24">
        <v>101</v>
      </c>
      <c r="AI20" s="24">
        <v>130</v>
      </c>
      <c r="AJ20" s="24">
        <v>102</v>
      </c>
      <c r="AK20" s="24">
        <v>176</v>
      </c>
      <c r="AL20" s="24">
        <v>105</v>
      </c>
      <c r="AM20" s="24">
        <v>138</v>
      </c>
      <c r="AN20" s="24">
        <v>147</v>
      </c>
      <c r="AO20" s="24">
        <v>165</v>
      </c>
      <c r="AP20" s="24">
        <v>108</v>
      </c>
      <c r="AQ20" s="24">
        <v>160</v>
      </c>
      <c r="AR20" s="24">
        <v>89</v>
      </c>
      <c r="AS20" s="24">
        <v>100</v>
      </c>
      <c r="AT20" s="24">
        <v>119</v>
      </c>
      <c r="AU20" s="24">
        <v>148</v>
      </c>
      <c r="AV20" s="24">
        <v>118</v>
      </c>
      <c r="AW20" s="24">
        <v>148</v>
      </c>
      <c r="AX20" s="24">
        <v>192</v>
      </c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17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17"/>
      <c r="DT20" s="17">
        <v>16</v>
      </c>
      <c r="DU20" s="32">
        <f t="shared" si="12"/>
        <v>16</v>
      </c>
      <c r="DV20" s="32">
        <f t="shared" si="8"/>
        <v>16</v>
      </c>
      <c r="DW20" s="16"/>
      <c r="DX20" s="17">
        <v>1</v>
      </c>
      <c r="DY20" s="17"/>
      <c r="DZ20" s="17"/>
      <c r="EA20" s="16"/>
      <c r="EB20" s="17">
        <v>18</v>
      </c>
      <c r="EC20" s="16"/>
      <c r="ED20" s="17">
        <f t="shared" si="9"/>
        <v>16</v>
      </c>
      <c r="EE20" s="17" t="str">
        <f t="shared" si="10"/>
        <v>(16)</v>
      </c>
      <c r="EF20" s="121" t="s">
        <v>213</v>
      </c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s="23" customFormat="1" ht="15.75" customHeight="1" x14ac:dyDescent="0.2">
      <c r="A21" s="29" t="str">
        <f t="shared" si="11"/>
        <v>17(17)</v>
      </c>
      <c r="B21" s="40" t="s">
        <v>46</v>
      </c>
      <c r="C21" s="45" t="s">
        <v>89</v>
      </c>
      <c r="D21" s="38">
        <f t="shared" si="0"/>
        <v>138.19999999999999</v>
      </c>
      <c r="E21"/>
      <c r="F21" s="24">
        <f t="shared" si="1"/>
        <v>5</v>
      </c>
      <c r="G21" s="14">
        <f t="shared" si="2"/>
        <v>691</v>
      </c>
      <c r="H21" s="72"/>
      <c r="I21" s="24">
        <f t="shared" si="3"/>
        <v>0</v>
      </c>
      <c r="J21" s="24">
        <f t="shared" si="4"/>
        <v>0</v>
      </c>
      <c r="K21" s="24">
        <f t="shared" si="5"/>
        <v>0</v>
      </c>
      <c r="L21" s="24">
        <f t="shared" si="6"/>
        <v>0</v>
      </c>
      <c r="M21" s="55">
        <f t="shared" si="7"/>
        <v>0</v>
      </c>
      <c r="N21" s="47">
        <v>147</v>
      </c>
      <c r="O21" s="47">
        <v>101</v>
      </c>
      <c r="P21" s="47">
        <v>157</v>
      </c>
      <c r="Q21" s="47">
        <v>103</v>
      </c>
      <c r="R21" s="47">
        <v>183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17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17"/>
      <c r="DT21" s="17">
        <v>17</v>
      </c>
      <c r="DU21" s="32">
        <f t="shared" si="12"/>
        <v>17</v>
      </c>
      <c r="DV21" s="32">
        <f t="shared" si="8"/>
        <v>17</v>
      </c>
      <c r="DW21" s="16"/>
      <c r="DX21" s="17">
        <v>1</v>
      </c>
      <c r="DY21" s="17"/>
      <c r="DZ21" s="17"/>
      <c r="EA21" s="16"/>
      <c r="EB21" s="17">
        <v>24</v>
      </c>
      <c r="EC21" s="16"/>
      <c r="ED21" s="17">
        <f t="shared" si="9"/>
        <v>17</v>
      </c>
      <c r="EE21" s="17" t="str">
        <f t="shared" si="10"/>
        <v>(17)</v>
      </c>
      <c r="EF21" s="121" t="s">
        <v>213</v>
      </c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  <c r="IT21" s="16"/>
      <c r="IU21" s="16"/>
      <c r="IV21" s="16"/>
    </row>
    <row r="22" spans="1:256" s="23" customFormat="1" ht="15.75" customHeight="1" x14ac:dyDescent="0.2">
      <c r="A22" s="29" t="str">
        <f t="shared" si="11"/>
        <v>18(15)</v>
      </c>
      <c r="B22" s="92" t="s">
        <v>204</v>
      </c>
      <c r="C22" s="62" t="s">
        <v>115</v>
      </c>
      <c r="D22" s="63">
        <f t="shared" si="0"/>
        <v>137.48571428571429</v>
      </c>
      <c r="E22" s="67"/>
      <c r="F22" s="47">
        <f t="shared" si="1"/>
        <v>35</v>
      </c>
      <c r="G22" s="64">
        <f t="shared" si="2"/>
        <v>4812</v>
      </c>
      <c r="H22" s="72"/>
      <c r="I22" s="24">
        <f t="shared" si="3"/>
        <v>0</v>
      </c>
      <c r="J22" s="24">
        <f t="shared" si="4"/>
        <v>0</v>
      </c>
      <c r="K22" s="24">
        <f t="shared" si="5"/>
        <v>0</v>
      </c>
      <c r="L22" s="24">
        <f t="shared" si="6"/>
        <v>0</v>
      </c>
      <c r="M22" s="55">
        <f t="shared" si="7"/>
        <v>0</v>
      </c>
      <c r="N22" s="47">
        <v>204</v>
      </c>
      <c r="O22" s="47">
        <v>125</v>
      </c>
      <c r="P22" s="47">
        <v>122</v>
      </c>
      <c r="Q22" s="47">
        <v>148</v>
      </c>
      <c r="R22" s="47">
        <v>86</v>
      </c>
      <c r="S22" s="47">
        <v>92</v>
      </c>
      <c r="T22" s="47">
        <v>120</v>
      </c>
      <c r="U22" s="47">
        <v>124</v>
      </c>
      <c r="V22" s="47">
        <v>177</v>
      </c>
      <c r="W22" s="47">
        <v>202</v>
      </c>
      <c r="X22" s="47">
        <v>83</v>
      </c>
      <c r="Y22" s="47">
        <v>97</v>
      </c>
      <c r="Z22" s="47">
        <v>79</v>
      </c>
      <c r="AA22" s="47">
        <v>197</v>
      </c>
      <c r="AB22" s="47">
        <v>194</v>
      </c>
      <c r="AC22" s="47">
        <v>172</v>
      </c>
      <c r="AD22" s="47">
        <v>111</v>
      </c>
      <c r="AE22" s="47">
        <v>116</v>
      </c>
      <c r="AF22" s="47">
        <v>141</v>
      </c>
      <c r="AG22" s="47">
        <v>141</v>
      </c>
      <c r="AH22" s="24">
        <v>161</v>
      </c>
      <c r="AI22" s="24">
        <v>100</v>
      </c>
      <c r="AJ22" s="24">
        <v>108</v>
      </c>
      <c r="AK22" s="24">
        <v>159</v>
      </c>
      <c r="AL22" s="24">
        <v>212</v>
      </c>
      <c r="AM22" s="24">
        <v>152</v>
      </c>
      <c r="AN22" s="24">
        <v>134</v>
      </c>
      <c r="AO22" s="24">
        <v>165</v>
      </c>
      <c r="AP22" s="24">
        <v>162</v>
      </c>
      <c r="AQ22" s="24">
        <v>128</v>
      </c>
      <c r="AR22" s="24">
        <v>97</v>
      </c>
      <c r="AS22" s="24">
        <v>118</v>
      </c>
      <c r="AT22" s="24">
        <v>108</v>
      </c>
      <c r="AU22" s="24">
        <v>146</v>
      </c>
      <c r="AV22" s="24">
        <v>131</v>
      </c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17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17"/>
      <c r="DT22" s="17">
        <v>15</v>
      </c>
      <c r="DU22" s="32">
        <f t="shared" si="12"/>
        <v>18</v>
      </c>
      <c r="DV22" s="32">
        <f t="shared" si="8"/>
        <v>18</v>
      </c>
      <c r="DW22" s="16"/>
      <c r="DX22" s="17">
        <v>1</v>
      </c>
      <c r="DY22" s="17"/>
      <c r="DZ22" s="17"/>
      <c r="EA22" s="16"/>
      <c r="EB22" s="17">
        <v>9</v>
      </c>
      <c r="EC22" s="16"/>
      <c r="ED22" s="17">
        <f t="shared" si="9"/>
        <v>18</v>
      </c>
      <c r="EE22" s="17" t="str">
        <f t="shared" si="10"/>
        <v>(15)</v>
      </c>
      <c r="EF22" s="121" t="s">
        <v>213</v>
      </c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</row>
    <row r="23" spans="1:256" s="23" customFormat="1" ht="15.75" customHeight="1" x14ac:dyDescent="0.2">
      <c r="A23" s="29" t="str">
        <f t="shared" si="11"/>
        <v>19(18)</v>
      </c>
      <c r="B23" s="40" t="s">
        <v>33</v>
      </c>
      <c r="C23" s="45" t="s">
        <v>34</v>
      </c>
      <c r="D23" s="38">
        <f t="shared" si="0"/>
        <v>136.66666666666666</v>
      </c>
      <c r="E23"/>
      <c r="F23" s="24">
        <f t="shared" si="1"/>
        <v>18</v>
      </c>
      <c r="G23" s="14">
        <f t="shared" si="2"/>
        <v>2460</v>
      </c>
      <c r="H23" s="72"/>
      <c r="I23" s="24">
        <f t="shared" si="3"/>
        <v>0</v>
      </c>
      <c r="J23" s="24">
        <f t="shared" si="4"/>
        <v>0</v>
      </c>
      <c r="K23" s="24">
        <f t="shared" si="5"/>
        <v>0</v>
      </c>
      <c r="L23" s="24">
        <f t="shared" si="6"/>
        <v>0</v>
      </c>
      <c r="M23" s="55">
        <f t="shared" si="7"/>
        <v>0</v>
      </c>
      <c r="N23" s="47">
        <v>179</v>
      </c>
      <c r="O23" s="47">
        <v>115</v>
      </c>
      <c r="P23" s="47">
        <v>145</v>
      </c>
      <c r="Q23" s="47">
        <v>86</v>
      </c>
      <c r="R23" s="47">
        <v>92</v>
      </c>
      <c r="S23" s="47">
        <v>104</v>
      </c>
      <c r="T23" s="47">
        <v>159</v>
      </c>
      <c r="U23" s="47">
        <v>113</v>
      </c>
      <c r="V23" s="47">
        <v>178</v>
      </c>
      <c r="W23" s="47">
        <v>107</v>
      </c>
      <c r="X23" s="47">
        <v>122</v>
      </c>
      <c r="Y23" s="47">
        <v>149</v>
      </c>
      <c r="Z23" s="47">
        <v>125</v>
      </c>
      <c r="AA23" s="47">
        <v>217</v>
      </c>
      <c r="AB23" s="47">
        <v>171</v>
      </c>
      <c r="AC23" s="47">
        <v>121</v>
      </c>
      <c r="AD23" s="47">
        <v>116</v>
      </c>
      <c r="AE23" s="47">
        <v>161</v>
      </c>
      <c r="AF23" s="47"/>
      <c r="AG23" s="47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17"/>
      <c r="BQ23" s="24"/>
      <c r="BR23" s="24"/>
      <c r="BS23" s="24"/>
      <c r="BT23" s="24"/>
      <c r="BU23" s="24"/>
      <c r="BV23" s="24"/>
      <c r="BW23" s="24"/>
      <c r="BX23" s="47"/>
      <c r="BY23" s="47"/>
      <c r="BZ23" s="47"/>
      <c r="CA23" s="47"/>
      <c r="CB23" s="47"/>
      <c r="CC23" s="47"/>
      <c r="CD23" s="24"/>
      <c r="CE23" s="47"/>
      <c r="CF23" s="47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17"/>
      <c r="DT23" s="17">
        <v>18</v>
      </c>
      <c r="DU23" s="32">
        <f t="shared" si="12"/>
        <v>19</v>
      </c>
      <c r="DV23" s="32">
        <f t="shared" si="8"/>
        <v>19</v>
      </c>
      <c r="DW23" s="16"/>
      <c r="DX23" s="17">
        <v>1</v>
      </c>
      <c r="DY23" s="17"/>
      <c r="DZ23" s="17"/>
      <c r="EA23" s="16"/>
      <c r="EB23" s="17">
        <v>10</v>
      </c>
      <c r="EC23" s="16"/>
      <c r="ED23" s="17">
        <f t="shared" si="9"/>
        <v>19</v>
      </c>
      <c r="EE23" s="17" t="str">
        <f t="shared" si="10"/>
        <v>(18)</v>
      </c>
      <c r="EF23" s="121" t="s">
        <v>213</v>
      </c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23" customFormat="1" ht="15.75" customHeight="1" x14ac:dyDescent="0.2">
      <c r="A24" s="29" t="str">
        <f t="shared" si="11"/>
        <v>20(20)</v>
      </c>
      <c r="B24" s="33" t="s">
        <v>37</v>
      </c>
      <c r="C24" s="62" t="s">
        <v>36</v>
      </c>
      <c r="D24" s="63">
        <f t="shared" si="0"/>
        <v>135.05882352941177</v>
      </c>
      <c r="E24" s="67"/>
      <c r="F24" s="47">
        <f t="shared" si="1"/>
        <v>17</v>
      </c>
      <c r="G24" s="64">
        <f t="shared" si="2"/>
        <v>2296</v>
      </c>
      <c r="H24" s="72"/>
      <c r="I24" s="24">
        <f t="shared" si="3"/>
        <v>0</v>
      </c>
      <c r="J24" s="24">
        <f t="shared" si="4"/>
        <v>0</v>
      </c>
      <c r="K24" s="24">
        <f t="shared" si="5"/>
        <v>0</v>
      </c>
      <c r="L24" s="24">
        <f t="shared" si="6"/>
        <v>0</v>
      </c>
      <c r="M24" s="55">
        <f t="shared" si="7"/>
        <v>0</v>
      </c>
      <c r="N24" s="47">
        <v>112</v>
      </c>
      <c r="O24" s="47">
        <v>61</v>
      </c>
      <c r="P24" s="47">
        <v>244</v>
      </c>
      <c r="Q24" s="47">
        <v>128</v>
      </c>
      <c r="R24" s="47">
        <v>122</v>
      </c>
      <c r="S24" s="47">
        <v>96</v>
      </c>
      <c r="T24" s="47">
        <v>138</v>
      </c>
      <c r="U24" s="47">
        <v>145</v>
      </c>
      <c r="V24" s="47">
        <v>202</v>
      </c>
      <c r="W24" s="47">
        <v>125</v>
      </c>
      <c r="X24" s="47">
        <v>101</v>
      </c>
      <c r="Y24" s="47">
        <v>119</v>
      </c>
      <c r="Z24" s="47">
        <v>150</v>
      </c>
      <c r="AA24" s="47">
        <v>189</v>
      </c>
      <c r="AB24" s="47">
        <v>137</v>
      </c>
      <c r="AC24" s="47">
        <v>126</v>
      </c>
      <c r="AD24" s="47">
        <v>101</v>
      </c>
      <c r="AE24" s="47"/>
      <c r="AF24" s="47"/>
      <c r="AG24" s="47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17"/>
      <c r="BQ24" s="24"/>
      <c r="BR24" s="24"/>
      <c r="BS24" s="24"/>
      <c r="BT24" s="24"/>
      <c r="BU24" s="24"/>
      <c r="BV24" s="24"/>
      <c r="BW24" s="24"/>
      <c r="BX24" s="24"/>
      <c r="BY24" s="47"/>
      <c r="BZ24" s="47"/>
      <c r="CA24" s="47"/>
      <c r="CB24" s="47"/>
      <c r="CC24" s="47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17"/>
      <c r="DT24" s="17">
        <v>20</v>
      </c>
      <c r="DU24" s="32">
        <f t="shared" si="12"/>
        <v>20</v>
      </c>
      <c r="DV24" s="32">
        <f t="shared" si="8"/>
        <v>20</v>
      </c>
      <c r="DW24" s="16"/>
      <c r="DX24" s="17">
        <v>1</v>
      </c>
      <c r="DY24" s="17"/>
      <c r="DZ24" s="17"/>
      <c r="EA24" s="16"/>
      <c r="EB24" s="17">
        <v>22</v>
      </c>
      <c r="EC24" s="16"/>
      <c r="ED24" s="17">
        <f t="shared" si="9"/>
        <v>20</v>
      </c>
      <c r="EE24" s="17" t="str">
        <f t="shared" si="10"/>
        <v>(20)</v>
      </c>
      <c r="EF24" s="121" t="s">
        <v>213</v>
      </c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  <c r="IT24" s="16"/>
      <c r="IU24" s="16"/>
      <c r="IV24" s="16"/>
    </row>
    <row r="25" spans="1:256" s="23" customFormat="1" ht="15.75" customHeight="1" x14ac:dyDescent="0.2">
      <c r="A25" s="29" t="str">
        <f t="shared" si="11"/>
        <v>21(22)</v>
      </c>
      <c r="B25" s="92" t="s">
        <v>92</v>
      </c>
      <c r="C25" s="62" t="s">
        <v>49</v>
      </c>
      <c r="D25" s="63">
        <f t="shared" si="0"/>
        <v>132.73684210526315</v>
      </c>
      <c r="E25" s="99"/>
      <c r="F25" s="47">
        <f t="shared" si="1"/>
        <v>38</v>
      </c>
      <c r="G25" s="64">
        <f t="shared" si="2"/>
        <v>5044</v>
      </c>
      <c r="H25" s="72"/>
      <c r="I25" s="24">
        <f t="shared" si="3"/>
        <v>0</v>
      </c>
      <c r="J25" s="24">
        <f t="shared" si="4"/>
        <v>0</v>
      </c>
      <c r="K25" s="24">
        <f t="shared" si="5"/>
        <v>0</v>
      </c>
      <c r="L25" s="24">
        <f t="shared" si="6"/>
        <v>0</v>
      </c>
      <c r="M25" s="55">
        <f t="shared" si="7"/>
        <v>0</v>
      </c>
      <c r="N25" s="24">
        <v>124</v>
      </c>
      <c r="O25" s="24">
        <v>129</v>
      </c>
      <c r="P25" s="24">
        <v>121</v>
      </c>
      <c r="Q25" s="24">
        <v>113</v>
      </c>
      <c r="R25" s="24">
        <v>113</v>
      </c>
      <c r="S25" s="24">
        <v>113</v>
      </c>
      <c r="T25" s="24">
        <v>185</v>
      </c>
      <c r="U25" s="24">
        <v>83</v>
      </c>
      <c r="V25" s="24">
        <v>144</v>
      </c>
      <c r="W25" s="24">
        <v>166</v>
      </c>
      <c r="X25" s="24">
        <v>149</v>
      </c>
      <c r="Y25" s="24">
        <v>145</v>
      </c>
      <c r="Z25" s="24">
        <v>101</v>
      </c>
      <c r="AA25" s="24">
        <v>128</v>
      </c>
      <c r="AB25" s="24">
        <v>161</v>
      </c>
      <c r="AC25" s="24">
        <v>139</v>
      </c>
      <c r="AD25" s="24">
        <v>117</v>
      </c>
      <c r="AE25" s="24">
        <v>105</v>
      </c>
      <c r="AF25" s="24">
        <v>105</v>
      </c>
      <c r="AG25" s="24">
        <v>174</v>
      </c>
      <c r="AH25" s="24">
        <v>106</v>
      </c>
      <c r="AI25" s="24">
        <v>195</v>
      </c>
      <c r="AJ25" s="24">
        <v>152</v>
      </c>
      <c r="AK25" s="24">
        <v>111</v>
      </c>
      <c r="AL25" s="24">
        <v>139</v>
      </c>
      <c r="AM25" s="24">
        <v>159</v>
      </c>
      <c r="AN25" s="24">
        <v>127</v>
      </c>
      <c r="AO25" s="24">
        <v>97</v>
      </c>
      <c r="AP25" s="24">
        <v>162</v>
      </c>
      <c r="AQ25" s="24">
        <v>149</v>
      </c>
      <c r="AR25" s="24">
        <v>84</v>
      </c>
      <c r="AS25" s="24">
        <v>95</v>
      </c>
      <c r="AT25" s="24">
        <v>185</v>
      </c>
      <c r="AU25" s="24">
        <v>209</v>
      </c>
      <c r="AV25" s="24">
        <v>67</v>
      </c>
      <c r="AW25" s="24">
        <v>162</v>
      </c>
      <c r="AX25" s="24">
        <v>127</v>
      </c>
      <c r="AY25" s="24">
        <v>103</v>
      </c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10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/>
      <c r="DT25">
        <v>22</v>
      </c>
      <c r="DU25" s="32">
        <f t="shared" si="12"/>
        <v>21</v>
      </c>
      <c r="DV25" s="32">
        <f t="shared" si="8"/>
        <v>21</v>
      </c>
      <c r="DW25" s="16"/>
      <c r="DX25" s="17">
        <v>1</v>
      </c>
      <c r="DY25" s="17"/>
      <c r="DZ25" s="17"/>
      <c r="EA25" s="16"/>
      <c r="EB25" s="17">
        <v>14</v>
      </c>
      <c r="EC25" s="16"/>
      <c r="ED25" s="17">
        <f t="shared" si="9"/>
        <v>21</v>
      </c>
      <c r="EE25" s="17" t="str">
        <f t="shared" si="10"/>
        <v>(22)</v>
      </c>
      <c r="EF25" s="121" t="s">
        <v>213</v>
      </c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  <c r="IT25" s="16"/>
      <c r="IU25" s="16"/>
      <c r="IV25" s="16"/>
    </row>
    <row r="26" spans="1:256" s="23" customFormat="1" ht="15.75" customHeight="1" x14ac:dyDescent="0.2">
      <c r="A26" s="29" t="str">
        <f t="shared" si="11"/>
        <v>22(25)</v>
      </c>
      <c r="B26" s="33" t="s">
        <v>76</v>
      </c>
      <c r="C26" s="62" t="s">
        <v>115</v>
      </c>
      <c r="D26" s="63">
        <f t="shared" si="0"/>
        <v>132.6</v>
      </c>
      <c r="E26" s="67"/>
      <c r="F26" s="47">
        <f t="shared" si="1"/>
        <v>25</v>
      </c>
      <c r="G26" s="64">
        <f t="shared" si="2"/>
        <v>3315</v>
      </c>
      <c r="H26" s="72"/>
      <c r="I26" s="24">
        <f t="shared" si="3"/>
        <v>0</v>
      </c>
      <c r="J26" s="24">
        <f t="shared" si="4"/>
        <v>0</v>
      </c>
      <c r="K26" s="24">
        <f t="shared" si="5"/>
        <v>0</v>
      </c>
      <c r="L26" s="24">
        <f t="shared" si="6"/>
        <v>0</v>
      </c>
      <c r="M26" s="55">
        <f t="shared" si="7"/>
        <v>0</v>
      </c>
      <c r="N26" s="47">
        <v>151</v>
      </c>
      <c r="O26" s="47">
        <v>146</v>
      </c>
      <c r="P26" s="47">
        <v>78</v>
      </c>
      <c r="Q26" s="47">
        <v>177</v>
      </c>
      <c r="R26" s="47">
        <v>118</v>
      </c>
      <c r="S26" s="47">
        <v>138</v>
      </c>
      <c r="T26" s="47">
        <v>141</v>
      </c>
      <c r="U26" s="47">
        <v>128</v>
      </c>
      <c r="V26" s="47">
        <v>96</v>
      </c>
      <c r="W26" s="47">
        <v>146</v>
      </c>
      <c r="X26" s="47">
        <v>82</v>
      </c>
      <c r="Y26" s="47">
        <v>174</v>
      </c>
      <c r="Z26" s="47">
        <v>162</v>
      </c>
      <c r="AA26" s="47">
        <v>108</v>
      </c>
      <c r="AB26" s="47">
        <v>78</v>
      </c>
      <c r="AC26" s="47">
        <v>108</v>
      </c>
      <c r="AD26" s="47">
        <v>119</v>
      </c>
      <c r="AE26" s="47">
        <v>122</v>
      </c>
      <c r="AF26" s="47">
        <v>129</v>
      </c>
      <c r="AG26" s="47">
        <v>161</v>
      </c>
      <c r="AH26" s="24">
        <v>191</v>
      </c>
      <c r="AI26" s="24">
        <v>129</v>
      </c>
      <c r="AJ26" s="24">
        <v>116</v>
      </c>
      <c r="AK26" s="24">
        <v>136</v>
      </c>
      <c r="AL26" s="24">
        <v>181</v>
      </c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17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17"/>
      <c r="DT26" s="17">
        <v>25</v>
      </c>
      <c r="DU26" s="32">
        <f t="shared" si="12"/>
        <v>22</v>
      </c>
      <c r="DV26" s="32">
        <f t="shared" si="8"/>
        <v>22</v>
      </c>
      <c r="DW26" s="16"/>
      <c r="DX26" s="17">
        <v>1</v>
      </c>
      <c r="DY26" s="17"/>
      <c r="DZ26" s="17"/>
      <c r="EA26" s="16"/>
      <c r="EB26" s="17">
        <v>13</v>
      </c>
      <c r="EC26" s="16"/>
      <c r="ED26" s="17">
        <f t="shared" si="9"/>
        <v>22</v>
      </c>
      <c r="EE26" s="17" t="str">
        <f t="shared" si="10"/>
        <v>(25)</v>
      </c>
      <c r="EF26" s="121" t="s">
        <v>213</v>
      </c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  <c r="IR26" s="16"/>
      <c r="IS26" s="16"/>
      <c r="IT26" s="16"/>
      <c r="IU26" s="16"/>
      <c r="IV26" s="16"/>
    </row>
    <row r="27" spans="1:256" s="23" customFormat="1" ht="15.75" customHeight="1" x14ac:dyDescent="0.2">
      <c r="A27" s="29" t="str">
        <f t="shared" si="11"/>
        <v>23(23)</v>
      </c>
      <c r="B27" s="92" t="s">
        <v>189</v>
      </c>
      <c r="C27" s="62" t="s">
        <v>65</v>
      </c>
      <c r="D27" s="63">
        <f t="shared" si="0"/>
        <v>132.25</v>
      </c>
      <c r="E27" s="67"/>
      <c r="F27" s="47">
        <f t="shared" si="1"/>
        <v>4</v>
      </c>
      <c r="G27" s="64">
        <f t="shared" si="2"/>
        <v>529</v>
      </c>
      <c r="H27" s="72"/>
      <c r="I27" s="24">
        <f t="shared" si="3"/>
        <v>0</v>
      </c>
      <c r="J27" s="24">
        <f t="shared" si="4"/>
        <v>0</v>
      </c>
      <c r="K27" s="24">
        <f t="shared" si="5"/>
        <v>0</v>
      </c>
      <c r="L27" s="24">
        <f t="shared" si="6"/>
        <v>0</v>
      </c>
      <c r="M27" s="55">
        <f t="shared" si="7"/>
        <v>0</v>
      </c>
      <c r="N27" s="47">
        <v>106</v>
      </c>
      <c r="O27" s="47">
        <v>166</v>
      </c>
      <c r="P27" s="47">
        <v>125</v>
      </c>
      <c r="Q27" s="47">
        <v>132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17"/>
      <c r="BQ27" s="47"/>
      <c r="BR27" s="47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17"/>
      <c r="DT27" s="17">
        <v>23</v>
      </c>
      <c r="DU27" s="32">
        <f t="shared" si="12"/>
        <v>23</v>
      </c>
      <c r="DV27" s="32">
        <f t="shared" si="8"/>
        <v>23</v>
      </c>
      <c r="DW27" s="16"/>
      <c r="DX27" s="17">
        <v>1</v>
      </c>
      <c r="DY27" s="17"/>
      <c r="DZ27" s="17"/>
      <c r="EA27" s="16"/>
      <c r="EB27" s="17">
        <v>19</v>
      </c>
      <c r="EC27" s="16"/>
      <c r="ED27" s="17">
        <f t="shared" si="9"/>
        <v>23</v>
      </c>
      <c r="EE27" s="17" t="str">
        <f t="shared" si="10"/>
        <v>(23)</v>
      </c>
      <c r="EF27" s="121" t="s">
        <v>213</v>
      </c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</row>
    <row r="28" spans="1:256" s="23" customFormat="1" ht="15.75" customHeight="1" x14ac:dyDescent="0.2">
      <c r="A28" s="29" t="str">
        <f t="shared" si="11"/>
        <v>24(19)</v>
      </c>
      <c r="B28" s="92" t="s">
        <v>30</v>
      </c>
      <c r="C28" s="62" t="s">
        <v>89</v>
      </c>
      <c r="D28" s="63">
        <f t="shared" si="0"/>
        <v>131.32</v>
      </c>
      <c r="E28" s="67"/>
      <c r="F28" s="47">
        <f t="shared" si="1"/>
        <v>25</v>
      </c>
      <c r="G28" s="64">
        <f t="shared" si="2"/>
        <v>3283</v>
      </c>
      <c r="H28" s="72"/>
      <c r="I28" s="24">
        <f t="shared" si="3"/>
        <v>0</v>
      </c>
      <c r="J28" s="24">
        <f t="shared" si="4"/>
        <v>0</v>
      </c>
      <c r="K28" s="24">
        <f t="shared" si="5"/>
        <v>0</v>
      </c>
      <c r="L28" s="24">
        <f t="shared" si="6"/>
        <v>0</v>
      </c>
      <c r="M28" s="55">
        <f t="shared" si="7"/>
        <v>0</v>
      </c>
      <c r="N28" s="47">
        <v>83</v>
      </c>
      <c r="O28" s="47">
        <v>172</v>
      </c>
      <c r="P28" s="47">
        <v>145</v>
      </c>
      <c r="Q28" s="47">
        <v>152</v>
      </c>
      <c r="R28" s="47">
        <v>148</v>
      </c>
      <c r="S28" s="47">
        <v>126</v>
      </c>
      <c r="T28" s="47">
        <v>132</v>
      </c>
      <c r="U28" s="47">
        <v>99</v>
      </c>
      <c r="V28" s="47">
        <v>80</v>
      </c>
      <c r="W28" s="47">
        <v>98</v>
      </c>
      <c r="X28" s="47">
        <v>190</v>
      </c>
      <c r="Y28" s="47">
        <v>176</v>
      </c>
      <c r="Z28" s="47">
        <v>122</v>
      </c>
      <c r="AA28" s="47">
        <v>67</v>
      </c>
      <c r="AB28" s="47">
        <v>152</v>
      </c>
      <c r="AC28" s="47">
        <v>137</v>
      </c>
      <c r="AD28" s="47">
        <v>165</v>
      </c>
      <c r="AE28" s="47">
        <v>149</v>
      </c>
      <c r="AF28" s="47">
        <v>160</v>
      </c>
      <c r="AG28" s="47">
        <v>123</v>
      </c>
      <c r="AH28" s="24">
        <v>194</v>
      </c>
      <c r="AI28" s="24">
        <v>135</v>
      </c>
      <c r="AJ28" s="24">
        <v>118</v>
      </c>
      <c r="AK28" s="24">
        <v>94</v>
      </c>
      <c r="AL28" s="24">
        <v>66</v>
      </c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17"/>
      <c r="BQ28" s="24"/>
      <c r="BR28" s="24"/>
      <c r="BS28" s="24"/>
      <c r="BT28" s="24"/>
      <c r="BU28" s="24"/>
      <c r="BV28" s="24"/>
      <c r="BW28" s="24"/>
      <c r="BX28" s="47"/>
      <c r="BY28" s="47"/>
      <c r="BZ28" s="47"/>
      <c r="CA28" s="47"/>
      <c r="CB28" s="47"/>
      <c r="CC28" s="47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17"/>
      <c r="DT28" s="17">
        <v>19</v>
      </c>
      <c r="DU28" s="32">
        <f>IF(AND(D28=D27,D28=D26,D28=D25,D28=D24),ROW(20:20),IF(AND(D28=D27,D28=D26,D28=D25),ROW(21:21),IF(AND(D28=D27,D28=D26),ROW(22:22),IF(D28=D27,ROW(23:23),IF(D28&gt;1,ROW(24:24),"-")))))</f>
        <v>24</v>
      </c>
      <c r="DV28" s="32">
        <f>IF(DX28=1,ROW(24:24),"-")</f>
        <v>24</v>
      </c>
      <c r="DW28" s="16"/>
      <c r="DX28" s="17">
        <v>1</v>
      </c>
      <c r="DY28" s="17"/>
      <c r="DZ28" s="17"/>
      <c r="EA28" s="16"/>
      <c r="EB28" s="17">
        <v>28</v>
      </c>
      <c r="EC28" s="16"/>
      <c r="ED28" s="17">
        <f>IF(DX28=1,DU28,IF(DX28="",DU28,""))</f>
        <v>24</v>
      </c>
      <c r="EE28" s="17" t="str">
        <f>IF(DX28=1,"("&amp;DT28&amp;")","("&amp;DV28&amp;")")</f>
        <v>(19)</v>
      </c>
      <c r="EF28" s="121" t="s">
        <v>213</v>
      </c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</row>
    <row r="29" spans="1:256" s="23" customFormat="1" ht="15.75" customHeight="1" x14ac:dyDescent="0.2">
      <c r="A29" s="29" t="str">
        <f t="shared" si="11"/>
        <v>25(24)</v>
      </c>
      <c r="B29" s="40" t="s">
        <v>94</v>
      </c>
      <c r="C29" s="45" t="s">
        <v>34</v>
      </c>
      <c r="D29" s="38">
        <f t="shared" si="0"/>
        <v>130.375</v>
      </c>
      <c r="E29"/>
      <c r="F29" s="24">
        <f t="shared" si="1"/>
        <v>48</v>
      </c>
      <c r="G29" s="14">
        <f t="shared" si="2"/>
        <v>6258</v>
      </c>
      <c r="H29" s="72"/>
      <c r="I29" s="24">
        <f t="shared" si="3"/>
        <v>0</v>
      </c>
      <c r="J29" s="24">
        <f t="shared" si="4"/>
        <v>0</v>
      </c>
      <c r="K29" s="24">
        <f t="shared" si="5"/>
        <v>0</v>
      </c>
      <c r="L29" s="24">
        <f t="shared" si="6"/>
        <v>0</v>
      </c>
      <c r="M29" s="55">
        <f t="shared" si="7"/>
        <v>0</v>
      </c>
      <c r="N29" s="24">
        <v>88</v>
      </c>
      <c r="O29" s="24">
        <v>107</v>
      </c>
      <c r="P29" s="24">
        <v>92</v>
      </c>
      <c r="Q29" s="24">
        <v>143</v>
      </c>
      <c r="R29" s="24">
        <v>78</v>
      </c>
      <c r="S29" s="24">
        <v>119</v>
      </c>
      <c r="T29" s="24">
        <v>109</v>
      </c>
      <c r="U29" s="24">
        <v>115</v>
      </c>
      <c r="V29" s="24">
        <v>149</v>
      </c>
      <c r="W29" s="24">
        <v>137</v>
      </c>
      <c r="X29" s="24">
        <v>135</v>
      </c>
      <c r="Y29" s="24">
        <v>120</v>
      </c>
      <c r="Z29" s="24">
        <v>152</v>
      </c>
      <c r="AA29" s="24">
        <v>163</v>
      </c>
      <c r="AB29" s="24">
        <v>138</v>
      </c>
      <c r="AC29" s="24">
        <v>135</v>
      </c>
      <c r="AD29" s="24">
        <v>125</v>
      </c>
      <c r="AE29" s="23">
        <v>114</v>
      </c>
      <c r="AF29" s="23">
        <v>132</v>
      </c>
      <c r="AG29" s="23">
        <v>164</v>
      </c>
      <c r="AH29" s="23">
        <v>115</v>
      </c>
      <c r="AI29" s="23">
        <v>130</v>
      </c>
      <c r="AJ29" s="23">
        <v>138</v>
      </c>
      <c r="AK29" s="23">
        <v>138</v>
      </c>
      <c r="AL29" s="23">
        <v>104</v>
      </c>
      <c r="AM29" s="23">
        <v>135</v>
      </c>
      <c r="AN29" s="23">
        <v>122</v>
      </c>
      <c r="AO29" s="23">
        <v>104</v>
      </c>
      <c r="AP29" s="23">
        <v>89</v>
      </c>
      <c r="AQ29" s="23">
        <v>118</v>
      </c>
      <c r="AR29" s="23">
        <v>107</v>
      </c>
      <c r="AS29" s="23">
        <v>115</v>
      </c>
      <c r="AT29" s="23">
        <v>146</v>
      </c>
      <c r="AU29" s="23">
        <v>168</v>
      </c>
      <c r="AV29" s="23">
        <v>151</v>
      </c>
      <c r="AW29" s="23">
        <v>188</v>
      </c>
      <c r="AX29" s="23">
        <v>115</v>
      </c>
      <c r="AY29" s="23">
        <v>149</v>
      </c>
      <c r="AZ29" s="23">
        <v>187</v>
      </c>
      <c r="BA29" s="23">
        <v>171</v>
      </c>
      <c r="BB29" s="23">
        <v>175</v>
      </c>
      <c r="BC29" s="23">
        <v>158</v>
      </c>
      <c r="BD29" s="23">
        <v>125</v>
      </c>
      <c r="BE29" s="23">
        <v>115</v>
      </c>
      <c r="BF29" s="23">
        <v>135</v>
      </c>
      <c r="BG29" s="23">
        <v>165</v>
      </c>
      <c r="BH29" s="23">
        <v>76</v>
      </c>
      <c r="BI29" s="23">
        <v>104</v>
      </c>
      <c r="BP29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S29"/>
      <c r="DT29" s="17">
        <v>24</v>
      </c>
      <c r="DU29" s="32">
        <f>IF(AND(D29=D28,D29=D27,D29=D26,D29=D25),ROW(21:21),IF(AND(D29=D28,D29=D27,D29=D26),ROW(22:22),IF(AND(D29=D28,D29=D27),ROW(23:23),IF(D29=D28,ROW(24:24),IF(D29&gt;1,ROW(25:25),"-")))))</f>
        <v>25</v>
      </c>
      <c r="DV29" s="32">
        <f>IF(DX29=1,ROW(25:25),"-")</f>
        <v>25</v>
      </c>
      <c r="DW29" s="16"/>
      <c r="DX29" s="17">
        <v>1</v>
      </c>
      <c r="DY29" s="17"/>
      <c r="DZ29" s="17"/>
      <c r="EA29" s="16"/>
      <c r="EB29" s="17">
        <v>23</v>
      </c>
      <c r="EC29" s="16"/>
      <c r="ED29" s="17">
        <f>IF(DX29=1,DU29,IF(DX29="",DU29,""))</f>
        <v>25</v>
      </c>
      <c r="EE29" s="17" t="str">
        <f>IF(DX29=1,"("&amp;DT29&amp;")","("&amp;DV29&amp;")")</f>
        <v>(24)</v>
      </c>
      <c r="EF29" s="121" t="s">
        <v>213</v>
      </c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</row>
    <row r="30" spans="1:256" s="23" customFormat="1" ht="15.75" customHeight="1" x14ac:dyDescent="0.2">
      <c r="A30" s="29" t="str">
        <f t="shared" si="11"/>
        <v>26(31)</v>
      </c>
      <c r="B30" s="92" t="s">
        <v>85</v>
      </c>
      <c r="C30" s="62" t="s">
        <v>65</v>
      </c>
      <c r="D30" s="63">
        <f t="shared" si="0"/>
        <v>126.24</v>
      </c>
      <c r="E30" s="99"/>
      <c r="F30" s="47">
        <f t="shared" si="1"/>
        <v>25</v>
      </c>
      <c r="G30" s="64">
        <f t="shared" si="2"/>
        <v>3156</v>
      </c>
      <c r="H30" s="72"/>
      <c r="I30" s="24">
        <f t="shared" si="3"/>
        <v>0</v>
      </c>
      <c r="J30" s="24">
        <f t="shared" si="4"/>
        <v>0</v>
      </c>
      <c r="K30" s="24">
        <f t="shared" si="5"/>
        <v>0</v>
      </c>
      <c r="L30" s="24">
        <f t="shared" si="6"/>
        <v>0</v>
      </c>
      <c r="M30" s="55">
        <f t="shared" si="7"/>
        <v>0</v>
      </c>
      <c r="N30" s="47">
        <v>132</v>
      </c>
      <c r="O30" s="47">
        <v>153</v>
      </c>
      <c r="P30" s="47">
        <v>100</v>
      </c>
      <c r="Q30" s="47">
        <v>139</v>
      </c>
      <c r="R30" s="47">
        <v>176</v>
      </c>
      <c r="S30" s="47">
        <v>196</v>
      </c>
      <c r="T30" s="47">
        <v>170</v>
      </c>
      <c r="U30" s="47">
        <v>119</v>
      </c>
      <c r="V30" s="47">
        <v>89</v>
      </c>
      <c r="W30" s="47">
        <v>84</v>
      </c>
      <c r="X30" s="47">
        <v>118</v>
      </c>
      <c r="Y30" s="47">
        <v>54</v>
      </c>
      <c r="Z30" s="47">
        <v>170</v>
      </c>
      <c r="AA30" s="47">
        <v>114</v>
      </c>
      <c r="AB30" s="47">
        <v>109</v>
      </c>
      <c r="AC30" s="47">
        <v>91</v>
      </c>
      <c r="AD30" s="47">
        <v>125</v>
      </c>
      <c r="AE30" s="47">
        <v>121</v>
      </c>
      <c r="AF30" s="47">
        <v>111</v>
      </c>
      <c r="AG30" s="47">
        <v>87</v>
      </c>
      <c r="AH30" s="24">
        <v>151</v>
      </c>
      <c r="AI30" s="24">
        <v>151</v>
      </c>
      <c r="AJ30" s="24">
        <v>159</v>
      </c>
      <c r="AK30" s="24">
        <v>102</v>
      </c>
      <c r="AL30" s="24">
        <v>135</v>
      </c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17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17"/>
      <c r="DT30" s="17">
        <v>31</v>
      </c>
      <c r="DU30" s="32">
        <f>IF(AND(D30=D29,D30=D28,D30=D27,D30=D26),ROW(22:22),IF(AND(D30=D29,D30=D28,D30=D27),ROW(23:23),IF(AND(D30=D29,D30=D28),ROW(24:24),IF(D30=D29,ROW(25:25),IF(D30&gt;1,ROW(26:26),"-")))))</f>
        <v>26</v>
      </c>
      <c r="DV30" s="32">
        <f>IF(DX30=1,ROW(26:26),"-")</f>
        <v>26</v>
      </c>
      <c r="DW30" s="16"/>
      <c r="DX30" s="17">
        <v>1</v>
      </c>
      <c r="DY30" s="17"/>
      <c r="DZ30" s="17"/>
      <c r="EA30" s="16"/>
      <c r="EB30" s="17">
        <v>25</v>
      </c>
      <c r="EC30" s="16"/>
      <c r="ED30" s="17">
        <f>IF(DX30=1,DU30,IF(DX30="",DU30,""))</f>
        <v>26</v>
      </c>
      <c r="EE30" s="17" t="str">
        <f>IF(DX30=1,"("&amp;DT30&amp;")","("&amp;DV30&amp;")")</f>
        <v>(31)</v>
      </c>
      <c r="EF30" s="121" t="s">
        <v>213</v>
      </c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</row>
    <row r="31" spans="1:256" s="23" customFormat="1" ht="15.75" customHeight="1" x14ac:dyDescent="0.2">
      <c r="A31" s="29" t="str">
        <f t="shared" si="11"/>
        <v>27(27)</v>
      </c>
      <c r="B31" s="92" t="s">
        <v>276</v>
      </c>
      <c r="C31" s="62" t="s">
        <v>95</v>
      </c>
      <c r="D31" s="63">
        <f t="shared" si="0"/>
        <v>125</v>
      </c>
      <c r="E31" s="67"/>
      <c r="F31" s="47">
        <f t="shared" si="1"/>
        <v>2</v>
      </c>
      <c r="G31" s="64">
        <f t="shared" si="2"/>
        <v>250</v>
      </c>
      <c r="H31" s="72"/>
      <c r="I31" s="24">
        <f t="shared" si="3"/>
        <v>0</v>
      </c>
      <c r="J31" s="24">
        <f t="shared" si="4"/>
        <v>0</v>
      </c>
      <c r="K31" s="24">
        <f t="shared" si="5"/>
        <v>0</v>
      </c>
      <c r="L31" s="24">
        <f t="shared" si="6"/>
        <v>0</v>
      </c>
      <c r="M31" s="55">
        <f t="shared" si="7"/>
        <v>0</v>
      </c>
      <c r="N31" s="47">
        <v>115</v>
      </c>
      <c r="O31" s="47">
        <v>135</v>
      </c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17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17"/>
      <c r="DT31" s="17">
        <v>27</v>
      </c>
      <c r="DU31" s="32">
        <f>IF(AND(D31=D30,D31=D29,D31=D28,D31=D27),ROW(23:23),IF(AND(D31=D30,D31=D29,D31=D28),ROW(24:24),IF(AND(D31=D30,D31=D29),ROW(25:25),IF(D31=D30,ROW(26:26),IF(D31&gt;1,ROW(27:27),"-")))))</f>
        <v>27</v>
      </c>
      <c r="DV31" s="32">
        <f>IF(DX31=1,ROW(27:27),"-")</f>
        <v>27</v>
      </c>
      <c r="DW31" s="16"/>
      <c r="DX31" s="17">
        <v>1</v>
      </c>
      <c r="DY31" s="17"/>
      <c r="DZ31" s="17"/>
      <c r="EA31" s="16"/>
      <c r="EB31" s="17">
        <v>26</v>
      </c>
      <c r="EC31" s="16"/>
      <c r="ED31" s="17">
        <f>IF(DX31=1,DU31,IF(DX31="",DU31,""))</f>
        <v>27</v>
      </c>
      <c r="EE31" s="17" t="str">
        <f>IF(DX31=1,"("&amp;DT31&amp;")","("&amp;DV31&amp;")")</f>
        <v>(27)</v>
      </c>
      <c r="EF31" s="121" t="s">
        <v>213</v>
      </c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</row>
    <row r="32" spans="1:256" s="23" customFormat="1" ht="15.75" customHeight="1" x14ac:dyDescent="0.2">
      <c r="A32" s="29" t="str">
        <f t="shared" si="11"/>
        <v>28(28)</v>
      </c>
      <c r="B32" s="33" t="s">
        <v>50</v>
      </c>
      <c r="C32" s="62" t="s">
        <v>49</v>
      </c>
      <c r="D32" s="38">
        <f t="shared" si="0"/>
        <v>124.37142857142857</v>
      </c>
      <c r="E32"/>
      <c r="F32" s="24">
        <f t="shared" si="1"/>
        <v>35</v>
      </c>
      <c r="G32" s="14">
        <f t="shared" si="2"/>
        <v>4353</v>
      </c>
      <c r="H32" s="72"/>
      <c r="I32" s="24">
        <f t="shared" si="3"/>
        <v>0</v>
      </c>
      <c r="J32" s="24">
        <f t="shared" si="4"/>
        <v>0</v>
      </c>
      <c r="K32" s="24">
        <f t="shared" si="5"/>
        <v>0</v>
      </c>
      <c r="L32" s="24">
        <f t="shared" si="6"/>
        <v>0</v>
      </c>
      <c r="M32" s="55">
        <f t="shared" si="7"/>
        <v>0</v>
      </c>
      <c r="N32" s="47">
        <v>103</v>
      </c>
      <c r="O32" s="47">
        <v>110</v>
      </c>
      <c r="P32" s="47">
        <v>86</v>
      </c>
      <c r="Q32" s="47">
        <v>139</v>
      </c>
      <c r="R32" s="47">
        <v>136</v>
      </c>
      <c r="S32" s="47">
        <v>120</v>
      </c>
      <c r="T32" s="47">
        <v>169</v>
      </c>
      <c r="U32" s="47">
        <v>88</v>
      </c>
      <c r="V32" s="47">
        <v>75</v>
      </c>
      <c r="W32" s="47">
        <v>95</v>
      </c>
      <c r="X32" s="47">
        <v>136</v>
      </c>
      <c r="Y32" s="47">
        <v>120</v>
      </c>
      <c r="Z32" s="47">
        <v>114</v>
      </c>
      <c r="AA32" s="47">
        <v>194</v>
      </c>
      <c r="AB32" s="47">
        <v>165</v>
      </c>
      <c r="AC32" s="47">
        <v>183</v>
      </c>
      <c r="AD32" s="47">
        <v>125</v>
      </c>
      <c r="AE32" s="47">
        <v>169</v>
      </c>
      <c r="AF32" s="47">
        <v>165</v>
      </c>
      <c r="AG32" s="47">
        <v>98</v>
      </c>
      <c r="AH32" s="24">
        <v>104</v>
      </c>
      <c r="AI32" s="24">
        <v>115</v>
      </c>
      <c r="AJ32" s="24">
        <v>112</v>
      </c>
      <c r="AK32" s="24">
        <v>150</v>
      </c>
      <c r="AL32" s="24">
        <v>146</v>
      </c>
      <c r="AM32" s="24">
        <v>190</v>
      </c>
      <c r="AN32" s="24">
        <v>102</v>
      </c>
      <c r="AO32" s="24">
        <v>142</v>
      </c>
      <c r="AP32" s="24">
        <v>114</v>
      </c>
      <c r="AQ32" s="24">
        <v>126</v>
      </c>
      <c r="AR32" s="24">
        <v>99</v>
      </c>
      <c r="AS32" s="24">
        <v>133</v>
      </c>
      <c r="AT32" s="24">
        <v>88</v>
      </c>
      <c r="AU32" s="24">
        <v>47</v>
      </c>
      <c r="AV32" s="24">
        <v>95</v>
      </c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17"/>
      <c r="BQ32" s="24"/>
      <c r="BR32" s="24"/>
      <c r="BS32" s="47"/>
      <c r="BT32" s="47"/>
      <c r="BU32" s="47"/>
      <c r="BV32" s="47"/>
      <c r="BW32" s="47"/>
      <c r="BX32" s="47"/>
      <c r="BY32" s="47"/>
      <c r="BZ32" s="47"/>
      <c r="CA32" s="47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17"/>
      <c r="DT32" s="17">
        <v>28</v>
      </c>
      <c r="DU32" s="32">
        <f>IF(AND(D32=D31,D32=D30,D32=D29,D32=D28),ROW(24:24),IF(AND(D32=D31,D32=D30,D32=D29),ROW(25:25),IF(AND(D32=D31,D32=D30),ROW(26:26),IF(D32=D31,ROW(27:27),IF(D32&gt;1,ROW(28:28),"-")))))</f>
        <v>28</v>
      </c>
      <c r="DV32" s="32">
        <f>IF(DX32=1,ROW(28:28),"-")</f>
        <v>28</v>
      </c>
      <c r="DW32" s="16"/>
      <c r="DX32" s="17">
        <v>1</v>
      </c>
      <c r="DY32" s="17"/>
      <c r="DZ32" s="17"/>
      <c r="EA32" s="16"/>
      <c r="EB32" s="17">
        <v>27</v>
      </c>
      <c r="EC32" s="16"/>
      <c r="ED32" s="17">
        <f>IF(DX32=1,DU32,IF(DX32="",DU32,""))</f>
        <v>28</v>
      </c>
      <c r="EE32" s="17" t="str">
        <f>IF(DX32=1,"("&amp;DT32&amp;")","("&amp;DV32&amp;")")</f>
        <v>(28)</v>
      </c>
      <c r="EF32" s="121" t="s">
        <v>213</v>
      </c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</row>
    <row r="33" spans="1:256" s="23" customFormat="1" ht="15.75" customHeight="1" x14ac:dyDescent="0.2">
      <c r="A33" s="29" t="str">
        <f t="shared" si="11"/>
        <v>29(29)</v>
      </c>
      <c r="B33" s="92" t="s">
        <v>173</v>
      </c>
      <c r="C33" s="62" t="s">
        <v>34</v>
      </c>
      <c r="D33" s="38">
        <f t="shared" si="0"/>
        <v>123.5</v>
      </c>
      <c r="E33"/>
      <c r="F33" s="24">
        <f t="shared" si="1"/>
        <v>26</v>
      </c>
      <c r="G33" s="14">
        <f t="shared" si="2"/>
        <v>3211</v>
      </c>
      <c r="H33" s="72"/>
      <c r="I33" s="24">
        <f t="shared" si="3"/>
        <v>0</v>
      </c>
      <c r="J33" s="24">
        <f t="shared" si="4"/>
        <v>0</v>
      </c>
      <c r="K33" s="24">
        <f t="shared" si="5"/>
        <v>0</v>
      </c>
      <c r="L33" s="24">
        <f t="shared" si="6"/>
        <v>0</v>
      </c>
      <c r="M33" s="55">
        <f t="shared" si="7"/>
        <v>0</v>
      </c>
      <c r="N33" s="47">
        <v>117</v>
      </c>
      <c r="O33" s="47">
        <v>104</v>
      </c>
      <c r="P33" s="47">
        <v>117</v>
      </c>
      <c r="Q33" s="47">
        <v>119</v>
      </c>
      <c r="R33" s="47">
        <v>115</v>
      </c>
      <c r="S33" s="47">
        <v>93</v>
      </c>
      <c r="T33" s="47">
        <v>112</v>
      </c>
      <c r="U33" s="47">
        <v>139</v>
      </c>
      <c r="V33" s="47">
        <v>189</v>
      </c>
      <c r="W33" s="47">
        <v>155</v>
      </c>
      <c r="X33" s="47">
        <v>124</v>
      </c>
      <c r="Y33" s="47">
        <v>109</v>
      </c>
      <c r="Z33" s="47">
        <v>122</v>
      </c>
      <c r="AA33" s="47">
        <v>117</v>
      </c>
      <c r="AB33" s="47">
        <v>79</v>
      </c>
      <c r="AC33" s="47">
        <v>141</v>
      </c>
      <c r="AD33" s="47">
        <v>123</v>
      </c>
      <c r="AE33" s="47">
        <v>124</v>
      </c>
      <c r="AF33" s="47">
        <v>75</v>
      </c>
      <c r="AG33" s="47">
        <v>120</v>
      </c>
      <c r="AH33" s="24">
        <v>138</v>
      </c>
      <c r="AI33" s="24">
        <v>105</v>
      </c>
      <c r="AJ33" s="24">
        <v>122</v>
      </c>
      <c r="AK33" s="24">
        <v>159</v>
      </c>
      <c r="AL33" s="24">
        <v>102</v>
      </c>
      <c r="AM33" s="24">
        <v>191</v>
      </c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17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17"/>
      <c r="DT33" s="17">
        <v>29</v>
      </c>
      <c r="DU33" s="32">
        <f t="shared" si="12"/>
        <v>29</v>
      </c>
      <c r="DV33" s="32">
        <f t="shared" si="8"/>
        <v>29</v>
      </c>
      <c r="DW33" s="16"/>
      <c r="DX33" s="17">
        <v>1</v>
      </c>
      <c r="DY33" s="17"/>
      <c r="DZ33" s="17"/>
      <c r="EA33" s="16"/>
      <c r="EB33" s="17">
        <v>29</v>
      </c>
      <c r="EC33" s="16"/>
      <c r="ED33" s="17">
        <f t="shared" si="9"/>
        <v>29</v>
      </c>
      <c r="EE33" s="17" t="str">
        <f t="shared" si="10"/>
        <v>(29)</v>
      </c>
      <c r="EF33" s="121" t="s">
        <v>213</v>
      </c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</row>
    <row r="34" spans="1:256" s="23" customFormat="1" ht="15.75" customHeight="1" x14ac:dyDescent="0.2">
      <c r="A34" s="29" t="str">
        <f t="shared" si="11"/>
        <v>30(30)</v>
      </c>
      <c r="B34" s="33" t="s">
        <v>106</v>
      </c>
      <c r="C34" s="62" t="s">
        <v>34</v>
      </c>
      <c r="D34" s="63">
        <f t="shared" si="0"/>
        <v>123.25641025641026</v>
      </c>
      <c r="E34"/>
      <c r="F34" s="24">
        <f t="shared" si="1"/>
        <v>39</v>
      </c>
      <c r="G34" s="14">
        <f t="shared" si="2"/>
        <v>4807</v>
      </c>
      <c r="H34" s="72"/>
      <c r="I34" s="24">
        <f t="shared" si="3"/>
        <v>0</v>
      </c>
      <c r="J34" s="24">
        <f t="shared" si="4"/>
        <v>0</v>
      </c>
      <c r="K34" s="24">
        <f t="shared" si="5"/>
        <v>0</v>
      </c>
      <c r="L34" s="24">
        <f t="shared" si="6"/>
        <v>0</v>
      </c>
      <c r="M34" s="55">
        <f t="shared" si="7"/>
        <v>0</v>
      </c>
      <c r="N34" s="47">
        <v>136</v>
      </c>
      <c r="O34" s="47">
        <v>158</v>
      </c>
      <c r="P34" s="47">
        <v>116</v>
      </c>
      <c r="Q34" s="47">
        <v>120</v>
      </c>
      <c r="R34" s="47">
        <v>99</v>
      </c>
      <c r="S34" s="47">
        <v>213</v>
      </c>
      <c r="T34" s="47">
        <v>140</v>
      </c>
      <c r="U34" s="47">
        <v>87</v>
      </c>
      <c r="V34" s="47">
        <v>126</v>
      </c>
      <c r="W34" s="47">
        <v>99</v>
      </c>
      <c r="X34" s="47">
        <v>119</v>
      </c>
      <c r="Y34" s="47">
        <v>136</v>
      </c>
      <c r="Z34" s="47">
        <v>105</v>
      </c>
      <c r="AA34" s="47">
        <v>108</v>
      </c>
      <c r="AB34" s="47">
        <v>137</v>
      </c>
      <c r="AC34" s="47">
        <v>128</v>
      </c>
      <c r="AD34" s="47">
        <v>171</v>
      </c>
      <c r="AE34" s="47">
        <v>100</v>
      </c>
      <c r="AF34" s="47">
        <v>96</v>
      </c>
      <c r="AG34" s="47">
        <v>117</v>
      </c>
      <c r="AH34" s="24">
        <v>113</v>
      </c>
      <c r="AI34" s="24">
        <v>90</v>
      </c>
      <c r="AJ34" s="24">
        <v>98</v>
      </c>
      <c r="AK34" s="24">
        <v>112</v>
      </c>
      <c r="AL34" s="24">
        <v>82</v>
      </c>
      <c r="AM34" s="24">
        <v>117</v>
      </c>
      <c r="AN34" s="24">
        <v>109</v>
      </c>
      <c r="AO34" s="24">
        <v>127</v>
      </c>
      <c r="AP34" s="24">
        <v>121</v>
      </c>
      <c r="AQ34" s="24">
        <v>164</v>
      </c>
      <c r="AR34" s="24">
        <v>110</v>
      </c>
      <c r="AS34" s="24">
        <v>109</v>
      </c>
      <c r="AT34" s="24">
        <v>95</v>
      </c>
      <c r="AU34" s="24">
        <v>140</v>
      </c>
      <c r="AV34" s="24">
        <v>84</v>
      </c>
      <c r="AW34" s="24">
        <v>153</v>
      </c>
      <c r="AX34" s="24">
        <v>155</v>
      </c>
      <c r="AY34" s="24">
        <v>163</v>
      </c>
      <c r="AZ34" s="24">
        <v>154</v>
      </c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17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17"/>
      <c r="DT34" s="17">
        <v>30</v>
      </c>
      <c r="DU34" s="32">
        <f t="shared" si="12"/>
        <v>30</v>
      </c>
      <c r="DV34" s="32">
        <f t="shared" si="8"/>
        <v>30</v>
      </c>
      <c r="DW34" s="16"/>
      <c r="DX34" s="17">
        <v>1</v>
      </c>
      <c r="DY34" s="17"/>
      <c r="DZ34" s="17"/>
      <c r="EA34" s="16"/>
      <c r="EB34" s="17">
        <v>30</v>
      </c>
      <c r="EC34" s="16"/>
      <c r="ED34" s="17">
        <f t="shared" si="9"/>
        <v>30</v>
      </c>
      <c r="EE34" s="17" t="str">
        <f t="shared" si="10"/>
        <v>(30)</v>
      </c>
      <c r="EF34" s="121" t="s">
        <v>213</v>
      </c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</row>
    <row r="35" spans="1:256" s="23" customFormat="1" ht="15.75" customHeight="1" x14ac:dyDescent="0.2">
      <c r="A35" s="29" t="str">
        <f t="shared" si="11"/>
        <v>31(32)</v>
      </c>
      <c r="B35" s="33" t="s">
        <v>109</v>
      </c>
      <c r="C35" s="62" t="s">
        <v>275</v>
      </c>
      <c r="D35" s="63">
        <f t="shared" si="0"/>
        <v>122.42857142857143</v>
      </c>
      <c r="E35" s="99"/>
      <c r="F35" s="47">
        <f t="shared" si="1"/>
        <v>7</v>
      </c>
      <c r="G35" s="64">
        <f t="shared" si="2"/>
        <v>857</v>
      </c>
      <c r="H35" s="72"/>
      <c r="I35" s="24">
        <f t="shared" si="3"/>
        <v>0</v>
      </c>
      <c r="J35" s="24">
        <f t="shared" si="4"/>
        <v>0</v>
      </c>
      <c r="K35" s="24">
        <f t="shared" si="5"/>
        <v>0</v>
      </c>
      <c r="L35" s="24">
        <f t="shared" si="6"/>
        <v>0</v>
      </c>
      <c r="M35" s="55">
        <f t="shared" si="7"/>
        <v>0</v>
      </c>
      <c r="N35" s="47">
        <v>105</v>
      </c>
      <c r="O35" s="47">
        <v>144</v>
      </c>
      <c r="P35" s="47">
        <v>111</v>
      </c>
      <c r="Q35" s="47">
        <v>68</v>
      </c>
      <c r="R35" s="47">
        <v>90</v>
      </c>
      <c r="S35" s="47">
        <v>177</v>
      </c>
      <c r="T35" s="47">
        <v>162</v>
      </c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17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17"/>
      <c r="DT35" s="17">
        <v>32</v>
      </c>
      <c r="DU35" s="32">
        <f t="shared" si="12"/>
        <v>31</v>
      </c>
      <c r="DV35" s="32">
        <f t="shared" si="8"/>
        <v>31</v>
      </c>
      <c r="DW35" s="16"/>
      <c r="DX35" s="17">
        <v>1</v>
      </c>
      <c r="DY35" s="17"/>
      <c r="DZ35" s="17"/>
      <c r="EA35" s="16"/>
      <c r="EB35" s="17">
        <v>31</v>
      </c>
      <c r="EC35" s="16"/>
      <c r="ED35" s="17">
        <f t="shared" si="9"/>
        <v>31</v>
      </c>
      <c r="EE35" s="17" t="str">
        <f t="shared" si="10"/>
        <v>(32)</v>
      </c>
      <c r="EF35" s="121" t="s">
        <v>213</v>
      </c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</row>
    <row r="36" spans="1:256" s="23" customFormat="1" ht="15.75" customHeight="1" x14ac:dyDescent="0.2">
      <c r="A36" s="29" t="str">
        <f t="shared" si="11"/>
        <v>32(33)</v>
      </c>
      <c r="B36" s="101" t="s">
        <v>136</v>
      </c>
      <c r="C36" s="102" t="s">
        <v>275</v>
      </c>
      <c r="D36" s="63">
        <f t="shared" si="0"/>
        <v>122.30769230769231</v>
      </c>
      <c r="E36" s="67"/>
      <c r="F36" s="47">
        <f t="shared" si="1"/>
        <v>13</v>
      </c>
      <c r="G36" s="64">
        <f t="shared" si="2"/>
        <v>1590</v>
      </c>
      <c r="H36" s="72"/>
      <c r="I36" s="24">
        <f t="shared" si="3"/>
        <v>0</v>
      </c>
      <c r="J36" s="24">
        <f t="shared" si="4"/>
        <v>0</v>
      </c>
      <c r="K36" s="24">
        <f t="shared" si="5"/>
        <v>0</v>
      </c>
      <c r="L36" s="24">
        <f t="shared" si="6"/>
        <v>0</v>
      </c>
      <c r="M36" s="55">
        <f t="shared" si="7"/>
        <v>0</v>
      </c>
      <c r="N36" s="47">
        <v>84</v>
      </c>
      <c r="O36" s="47">
        <v>137</v>
      </c>
      <c r="P36" s="47">
        <v>137</v>
      </c>
      <c r="Q36" s="47">
        <v>97</v>
      </c>
      <c r="R36" s="47">
        <v>129</v>
      </c>
      <c r="S36" s="47">
        <v>118</v>
      </c>
      <c r="T36" s="47">
        <v>162</v>
      </c>
      <c r="U36" s="47">
        <v>104</v>
      </c>
      <c r="V36" s="47">
        <v>135</v>
      </c>
      <c r="W36" s="47">
        <v>103</v>
      </c>
      <c r="X36" s="47">
        <v>182</v>
      </c>
      <c r="Y36" s="47">
        <v>87</v>
      </c>
      <c r="Z36" s="47">
        <v>115</v>
      </c>
      <c r="AA36" s="47"/>
      <c r="AB36" s="47"/>
      <c r="AC36" s="47"/>
      <c r="AD36" s="47"/>
      <c r="AE36" s="47"/>
      <c r="AF36" s="47"/>
      <c r="AG36" s="47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17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17"/>
      <c r="DT36" s="17">
        <v>33</v>
      </c>
      <c r="DU36" s="32">
        <f t="shared" si="12"/>
        <v>32</v>
      </c>
      <c r="DV36" s="32">
        <f t="shared" si="8"/>
        <v>32</v>
      </c>
      <c r="DW36" s="16"/>
      <c r="DX36" s="17">
        <v>1</v>
      </c>
      <c r="DY36" s="17"/>
      <c r="DZ36" s="17"/>
      <c r="EA36" s="16"/>
      <c r="EB36" s="17">
        <v>32</v>
      </c>
      <c r="EC36" s="16"/>
      <c r="ED36" s="17">
        <f t="shared" si="9"/>
        <v>32</v>
      </c>
      <c r="EE36" s="17" t="str">
        <f t="shared" si="10"/>
        <v>(33)</v>
      </c>
      <c r="EF36" s="121" t="s">
        <v>213</v>
      </c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</row>
    <row r="37" spans="1:256" s="23" customFormat="1" ht="15.75" customHeight="1" x14ac:dyDescent="0.2">
      <c r="A37" s="29" t="str">
        <f t="shared" si="11"/>
        <v>33(26)</v>
      </c>
      <c r="B37" s="40" t="s">
        <v>63</v>
      </c>
      <c r="C37" s="45" t="s">
        <v>95</v>
      </c>
      <c r="D37" s="38">
        <f t="shared" ref="D37:D68" si="13">IF(F37&gt;0.5,(G37/F37),0)</f>
        <v>121.5925925925926</v>
      </c>
      <c r="E37"/>
      <c r="F37" s="24">
        <f t="shared" ref="F37:F68" si="14">COUNT(N37:BO37)</f>
        <v>27</v>
      </c>
      <c r="G37" s="14">
        <f t="shared" ref="G37:G68" si="15">SUM(N37:BO37)</f>
        <v>3283</v>
      </c>
      <c r="H37" s="72"/>
      <c r="I37" s="24">
        <f t="shared" ref="I37:I68" si="16">COUNTIF(BQ37:DR37,2)</f>
        <v>0</v>
      </c>
      <c r="J37" s="24">
        <f t="shared" ref="J37:J68" si="17">COUNTIF(BQ37:DR37,-2)</f>
        <v>0</v>
      </c>
      <c r="K37" s="24">
        <f t="shared" ref="K37:K68" si="18">COUNTIF(BQ37:DR37,1)</f>
        <v>0</v>
      </c>
      <c r="L37" s="24">
        <f t="shared" ref="L37:L68" si="19">COUNTIF(BQ37:DR37,-1)</f>
        <v>0</v>
      </c>
      <c r="M37" s="55">
        <f t="shared" ref="M37:M68" si="20">IF(F37&gt;0,(I37+K37)/(F37),0)</f>
        <v>0</v>
      </c>
      <c r="N37" s="47">
        <v>124</v>
      </c>
      <c r="O37" s="47">
        <v>169</v>
      </c>
      <c r="P37" s="47">
        <v>155</v>
      </c>
      <c r="Q37" s="47">
        <v>126</v>
      </c>
      <c r="R37" s="47">
        <v>160</v>
      </c>
      <c r="S37" s="47">
        <v>79</v>
      </c>
      <c r="T37" s="47">
        <v>130</v>
      </c>
      <c r="U37" s="47">
        <v>158</v>
      </c>
      <c r="V37" s="47">
        <v>165</v>
      </c>
      <c r="W37" s="47">
        <v>104</v>
      </c>
      <c r="X37" s="47">
        <v>191</v>
      </c>
      <c r="Y37" s="47">
        <v>191</v>
      </c>
      <c r="Z37" s="47">
        <v>91</v>
      </c>
      <c r="AA37" s="47">
        <v>94</v>
      </c>
      <c r="AB37" s="47">
        <v>148</v>
      </c>
      <c r="AC37" s="47">
        <v>84</v>
      </c>
      <c r="AD37" s="47">
        <v>94</v>
      </c>
      <c r="AE37" s="47">
        <v>135</v>
      </c>
      <c r="AF37" s="47">
        <v>98</v>
      </c>
      <c r="AG37" s="47">
        <v>128</v>
      </c>
      <c r="AH37" s="24">
        <v>137</v>
      </c>
      <c r="AI37" s="24">
        <v>116</v>
      </c>
      <c r="AJ37" s="24">
        <v>91</v>
      </c>
      <c r="AK37" s="24">
        <v>94</v>
      </c>
      <c r="AL37" s="24">
        <v>91</v>
      </c>
      <c r="AM37" s="24">
        <v>69</v>
      </c>
      <c r="AN37" s="24">
        <v>61</v>
      </c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17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17"/>
      <c r="DT37" s="17">
        <v>26</v>
      </c>
      <c r="DU37" s="32">
        <f t="shared" si="12"/>
        <v>33</v>
      </c>
      <c r="DV37" s="32">
        <f t="shared" ref="DV37:DV68" si="21">IF(DX37=1,ROW(33:33),"-")</f>
        <v>33</v>
      </c>
      <c r="DW37" s="16"/>
      <c r="DX37" s="17">
        <v>1</v>
      </c>
      <c r="DY37" s="17"/>
      <c r="DZ37" s="17"/>
      <c r="EA37" s="16"/>
      <c r="EB37" s="17">
        <v>33</v>
      </c>
      <c r="EC37" s="16"/>
      <c r="ED37" s="17">
        <f t="shared" ref="ED37:ED68" si="22">IF(DX37=1,DU37,IF(DX37="",DU37,""))</f>
        <v>33</v>
      </c>
      <c r="EE37" s="17" t="str">
        <f t="shared" ref="EE37:EE68" si="23">IF(DX37=1,"("&amp;DT37&amp;")","("&amp;DV37&amp;")")</f>
        <v>(26)</v>
      </c>
      <c r="EF37" s="121" t="s">
        <v>213</v>
      </c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</row>
    <row r="38" spans="1:256" s="23" customFormat="1" ht="15.75" customHeight="1" x14ac:dyDescent="0.2">
      <c r="A38" s="29" t="str">
        <f t="shared" si="11"/>
        <v>34(34)</v>
      </c>
      <c r="B38" s="92" t="s">
        <v>158</v>
      </c>
      <c r="C38" s="62" t="s">
        <v>65</v>
      </c>
      <c r="D38" s="63">
        <f t="shared" si="13"/>
        <v>121.12121212121212</v>
      </c>
      <c r="E38" s="67"/>
      <c r="F38" s="47">
        <f t="shared" si="14"/>
        <v>33</v>
      </c>
      <c r="G38" s="64">
        <f t="shared" si="15"/>
        <v>3997</v>
      </c>
      <c r="H38" s="72"/>
      <c r="I38" s="24">
        <f t="shared" si="16"/>
        <v>0</v>
      </c>
      <c r="J38" s="24">
        <f t="shared" si="17"/>
        <v>0</v>
      </c>
      <c r="K38" s="24">
        <f t="shared" si="18"/>
        <v>0</v>
      </c>
      <c r="L38" s="24">
        <f t="shared" si="19"/>
        <v>0</v>
      </c>
      <c r="M38" s="55">
        <f t="shared" si="20"/>
        <v>0</v>
      </c>
      <c r="N38" s="47">
        <v>155</v>
      </c>
      <c r="O38" s="47">
        <v>136</v>
      </c>
      <c r="P38" s="47">
        <v>113</v>
      </c>
      <c r="Q38" s="47">
        <v>105</v>
      </c>
      <c r="R38" s="47">
        <v>102</v>
      </c>
      <c r="S38" s="47">
        <v>135</v>
      </c>
      <c r="T38" s="47">
        <v>119</v>
      </c>
      <c r="U38" s="47">
        <v>135</v>
      </c>
      <c r="V38" s="47">
        <v>125</v>
      </c>
      <c r="W38" s="47">
        <v>128</v>
      </c>
      <c r="X38" s="47">
        <v>115</v>
      </c>
      <c r="Y38" s="47">
        <v>112</v>
      </c>
      <c r="Z38" s="47">
        <v>158</v>
      </c>
      <c r="AA38" s="47">
        <v>191</v>
      </c>
      <c r="AB38" s="47">
        <v>106</v>
      </c>
      <c r="AC38" s="47">
        <v>119</v>
      </c>
      <c r="AD38" s="47">
        <v>147</v>
      </c>
      <c r="AE38" s="47">
        <v>124</v>
      </c>
      <c r="AF38" s="47">
        <v>87</v>
      </c>
      <c r="AG38" s="47">
        <v>110</v>
      </c>
      <c r="AH38" s="24">
        <v>145</v>
      </c>
      <c r="AI38" s="24">
        <v>75</v>
      </c>
      <c r="AJ38" s="24">
        <v>135</v>
      </c>
      <c r="AK38" s="24">
        <v>147</v>
      </c>
      <c r="AL38" s="24">
        <v>114</v>
      </c>
      <c r="AM38" s="24">
        <v>82</v>
      </c>
      <c r="AN38" s="24">
        <v>73</v>
      </c>
      <c r="AO38" s="24">
        <v>89</v>
      </c>
      <c r="AP38" s="24">
        <v>82</v>
      </c>
      <c r="AQ38" s="24">
        <v>127</v>
      </c>
      <c r="AR38" s="24">
        <v>84</v>
      </c>
      <c r="AS38" s="24">
        <v>125</v>
      </c>
      <c r="AT38" s="24">
        <v>197</v>
      </c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17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17"/>
      <c r="DT38" s="17">
        <v>34</v>
      </c>
      <c r="DU38" s="32">
        <f t="shared" si="12"/>
        <v>34</v>
      </c>
      <c r="DV38" s="32">
        <f t="shared" si="21"/>
        <v>34</v>
      </c>
      <c r="DW38" s="16"/>
      <c r="DX38" s="17">
        <v>1</v>
      </c>
      <c r="DY38" s="17"/>
      <c r="DZ38" s="17"/>
      <c r="EA38" s="16"/>
      <c r="EB38" s="17">
        <v>34</v>
      </c>
      <c r="EC38" s="16"/>
      <c r="ED38" s="17">
        <f t="shared" si="22"/>
        <v>34</v>
      </c>
      <c r="EE38" s="17" t="str">
        <f t="shared" si="23"/>
        <v>(34)</v>
      </c>
      <c r="EF38" s="121" t="s">
        <v>213</v>
      </c>
      <c r="EG38" s="16"/>
      <c r="EH38" s="16"/>
      <c r="EI38" s="16"/>
      <c r="EJ38" s="16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  <c r="FR38" s="16"/>
      <c r="FS38" s="16"/>
      <c r="FT38" s="16"/>
      <c r="FU38" s="16"/>
      <c r="FV38" s="16"/>
      <c r="FW38" s="16"/>
      <c r="FX38" s="16"/>
      <c r="FY38" s="16"/>
      <c r="FZ38" s="16"/>
      <c r="GA38" s="16"/>
      <c r="GB38" s="16"/>
      <c r="GC38" s="16"/>
      <c r="GD38" s="16"/>
      <c r="GE38" s="16"/>
      <c r="GF38" s="16"/>
      <c r="GG38" s="16"/>
      <c r="GH38" s="16"/>
      <c r="GI38" s="16"/>
      <c r="GJ38" s="16"/>
      <c r="GK38" s="16"/>
      <c r="GL38" s="16"/>
      <c r="GM38" s="16"/>
      <c r="GN38" s="16"/>
      <c r="GO38" s="16"/>
      <c r="GP38" s="16"/>
      <c r="GQ38" s="16"/>
      <c r="GR38" s="16"/>
      <c r="GS38" s="16"/>
      <c r="GT38" s="16"/>
      <c r="GU38" s="16"/>
      <c r="GV38" s="16"/>
      <c r="GW38" s="16"/>
      <c r="GX38" s="16"/>
      <c r="GY38" s="16"/>
      <c r="GZ38" s="16"/>
      <c r="HA38" s="16"/>
      <c r="HB38" s="16"/>
      <c r="HC38" s="16"/>
      <c r="HD38" s="16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  <c r="HP38" s="16"/>
      <c r="HQ38" s="16"/>
      <c r="HR38" s="16"/>
      <c r="HS38" s="16"/>
      <c r="HT38" s="16"/>
      <c r="HU38" s="16"/>
      <c r="HV38" s="16"/>
      <c r="HW38" s="16"/>
      <c r="HX38" s="16"/>
      <c r="HY38" s="16"/>
      <c r="HZ38" s="16"/>
      <c r="IA38" s="16"/>
      <c r="IB38" s="16"/>
      <c r="IC38" s="16"/>
      <c r="ID38" s="16"/>
      <c r="IE38" s="16"/>
      <c r="IF38" s="16"/>
      <c r="IG38" s="16"/>
      <c r="IH38" s="16"/>
      <c r="II38" s="16"/>
      <c r="IJ38" s="16"/>
      <c r="IK38" s="16"/>
      <c r="IL38" s="16"/>
      <c r="IM38" s="16"/>
      <c r="IN38" s="16"/>
      <c r="IO38" s="16"/>
      <c r="IP38" s="16"/>
      <c r="IQ38" s="16"/>
      <c r="IR38" s="16"/>
      <c r="IS38" s="16"/>
      <c r="IT38" s="16"/>
      <c r="IU38" s="16"/>
      <c r="IV38" s="16"/>
    </row>
    <row r="39" spans="1:256" s="23" customFormat="1" ht="15.75" customHeight="1" x14ac:dyDescent="0.2">
      <c r="A39" s="29" t="str">
        <f t="shared" si="11"/>
        <v>35(36)</v>
      </c>
      <c r="B39" s="33" t="s">
        <v>110</v>
      </c>
      <c r="C39" s="62" t="s">
        <v>54</v>
      </c>
      <c r="D39" s="63">
        <f t="shared" si="13"/>
        <v>119.95833333333333</v>
      </c>
      <c r="E39" s="67"/>
      <c r="F39" s="47">
        <f t="shared" si="14"/>
        <v>24</v>
      </c>
      <c r="G39" s="64">
        <f t="shared" si="15"/>
        <v>2879</v>
      </c>
      <c r="H39" s="72"/>
      <c r="I39" s="24">
        <f t="shared" si="16"/>
        <v>0</v>
      </c>
      <c r="J39" s="24">
        <f t="shared" si="17"/>
        <v>0</v>
      </c>
      <c r="K39" s="24">
        <f t="shared" si="18"/>
        <v>0</v>
      </c>
      <c r="L39" s="24">
        <f t="shared" si="19"/>
        <v>0</v>
      </c>
      <c r="M39" s="55">
        <f t="shared" si="20"/>
        <v>0</v>
      </c>
      <c r="N39" s="47">
        <v>106</v>
      </c>
      <c r="O39" s="47">
        <v>114</v>
      </c>
      <c r="P39" s="47">
        <v>102</v>
      </c>
      <c r="Q39" s="47">
        <v>143</v>
      </c>
      <c r="R39" s="47">
        <v>130</v>
      </c>
      <c r="S39" s="47">
        <v>112</v>
      </c>
      <c r="T39" s="47">
        <v>190</v>
      </c>
      <c r="U39" s="47">
        <v>95</v>
      </c>
      <c r="V39" s="47">
        <v>108</v>
      </c>
      <c r="W39" s="47">
        <v>124</v>
      </c>
      <c r="X39" s="47">
        <v>67</v>
      </c>
      <c r="Y39" s="47">
        <v>115</v>
      </c>
      <c r="Z39" s="47">
        <v>130</v>
      </c>
      <c r="AA39" s="47">
        <v>141</v>
      </c>
      <c r="AB39" s="47">
        <v>128</v>
      </c>
      <c r="AC39" s="47">
        <v>75</v>
      </c>
      <c r="AD39" s="47">
        <v>102</v>
      </c>
      <c r="AE39" s="47">
        <v>138</v>
      </c>
      <c r="AF39" s="47">
        <v>145</v>
      </c>
      <c r="AG39" s="47">
        <v>135</v>
      </c>
      <c r="AH39" s="24">
        <v>93</v>
      </c>
      <c r="AI39" s="24">
        <v>111</v>
      </c>
      <c r="AJ39" s="24">
        <v>142</v>
      </c>
      <c r="AK39" s="24">
        <v>133</v>
      </c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17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17"/>
      <c r="DT39" s="17">
        <v>36</v>
      </c>
      <c r="DU39" s="32">
        <f t="shared" si="12"/>
        <v>35</v>
      </c>
      <c r="DV39" s="32">
        <f t="shared" si="21"/>
        <v>35</v>
      </c>
      <c r="DW39" s="16"/>
      <c r="DX39" s="17">
        <v>1</v>
      </c>
      <c r="DY39" s="17"/>
      <c r="DZ39" s="17"/>
      <c r="EA39" s="16"/>
      <c r="EB39" s="17">
        <v>35</v>
      </c>
      <c r="EC39" s="16"/>
      <c r="ED39" s="17">
        <f t="shared" si="22"/>
        <v>35</v>
      </c>
      <c r="EE39" s="17" t="str">
        <f t="shared" si="23"/>
        <v>(36)</v>
      </c>
      <c r="EF39" s="121" t="s">
        <v>213</v>
      </c>
      <c r="EG39" s="16"/>
      <c r="EH39" s="16"/>
      <c r="EI39" s="16"/>
      <c r="EJ39" s="16"/>
      <c r="EK39" s="16"/>
      <c r="EL39" s="16"/>
      <c r="EM39" s="16"/>
      <c r="EN39" s="16"/>
      <c r="EO39" s="16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  <c r="FR39" s="16"/>
      <c r="FS39" s="16"/>
      <c r="FT39" s="16"/>
      <c r="FU39" s="16"/>
      <c r="FV39" s="16"/>
      <c r="FW39" s="16"/>
      <c r="FX39" s="16"/>
      <c r="FY39" s="16"/>
      <c r="FZ39" s="16"/>
      <c r="GA39" s="16"/>
      <c r="GB39" s="16"/>
      <c r="GC39" s="16"/>
      <c r="GD39" s="16"/>
      <c r="GE39" s="16"/>
      <c r="GF39" s="16"/>
      <c r="GG39" s="16"/>
      <c r="GH39" s="16"/>
      <c r="GI39" s="16"/>
      <c r="GJ39" s="16"/>
      <c r="GK39" s="16"/>
      <c r="GL39" s="16"/>
      <c r="GM39" s="16"/>
      <c r="GN39" s="16"/>
      <c r="GO39" s="16"/>
      <c r="GP39" s="16"/>
      <c r="GQ39" s="16"/>
      <c r="GR39" s="16"/>
      <c r="GS39" s="16"/>
      <c r="GT39" s="16"/>
      <c r="GU39" s="16"/>
      <c r="GV39" s="16"/>
      <c r="GW39" s="16"/>
      <c r="GX39" s="16"/>
      <c r="GY39" s="16"/>
      <c r="GZ39" s="16"/>
      <c r="HA39" s="16"/>
      <c r="HB39" s="16"/>
      <c r="HC39" s="16"/>
      <c r="HD39" s="16"/>
      <c r="HE39" s="16"/>
      <c r="HF39" s="16"/>
      <c r="HG39" s="16"/>
      <c r="HH39" s="16"/>
      <c r="HI39" s="16"/>
      <c r="HJ39" s="16"/>
      <c r="HK39" s="16"/>
      <c r="HL39" s="16"/>
      <c r="HM39" s="16"/>
      <c r="HN39" s="16"/>
      <c r="HO39" s="16"/>
      <c r="HP39" s="16"/>
      <c r="HQ39" s="16"/>
      <c r="HR39" s="16"/>
      <c r="HS39" s="16"/>
      <c r="HT39" s="16"/>
      <c r="HU39" s="16"/>
      <c r="HV39" s="16"/>
      <c r="HW39" s="16"/>
      <c r="HX39" s="16"/>
      <c r="HY39" s="16"/>
      <c r="HZ39" s="16"/>
      <c r="IA39" s="16"/>
      <c r="IB39" s="16"/>
      <c r="IC39" s="16"/>
      <c r="ID39" s="16"/>
      <c r="IE39" s="16"/>
      <c r="IF39" s="16"/>
      <c r="IG39" s="16"/>
      <c r="IH39" s="16"/>
      <c r="II39" s="16"/>
      <c r="IJ39" s="16"/>
      <c r="IK39" s="16"/>
      <c r="IL39" s="16"/>
      <c r="IM39" s="16"/>
      <c r="IN39" s="16"/>
      <c r="IO39" s="16"/>
      <c r="IP39" s="16"/>
      <c r="IQ39" s="16"/>
      <c r="IR39" s="16"/>
      <c r="IS39" s="16"/>
      <c r="IT39" s="16"/>
      <c r="IU39" s="16"/>
      <c r="IV39" s="16"/>
    </row>
    <row r="40" spans="1:256" s="23" customFormat="1" ht="15.75" customHeight="1" x14ac:dyDescent="0.2">
      <c r="A40" s="29" t="str">
        <f t="shared" si="11"/>
        <v>36(35)</v>
      </c>
      <c r="B40" s="33" t="s">
        <v>78</v>
      </c>
      <c r="C40" s="62" t="s">
        <v>275</v>
      </c>
      <c r="D40" s="63">
        <f t="shared" si="13"/>
        <v>119.48387096774194</v>
      </c>
      <c r="E40" s="67"/>
      <c r="F40" s="47">
        <f t="shared" si="14"/>
        <v>31</v>
      </c>
      <c r="G40" s="64">
        <f t="shared" si="15"/>
        <v>3704</v>
      </c>
      <c r="H40" s="72"/>
      <c r="I40" s="24">
        <f t="shared" si="16"/>
        <v>0</v>
      </c>
      <c r="J40" s="24">
        <f t="shared" si="17"/>
        <v>0</v>
      </c>
      <c r="K40" s="24">
        <f t="shared" si="18"/>
        <v>0</v>
      </c>
      <c r="L40" s="24">
        <f t="shared" si="19"/>
        <v>0</v>
      </c>
      <c r="M40" s="55">
        <f t="shared" si="20"/>
        <v>0</v>
      </c>
      <c r="N40" s="47">
        <v>115</v>
      </c>
      <c r="O40" s="47">
        <v>158</v>
      </c>
      <c r="P40" s="47">
        <v>205</v>
      </c>
      <c r="Q40" s="47">
        <v>134</v>
      </c>
      <c r="R40" s="47">
        <v>103</v>
      </c>
      <c r="S40" s="47">
        <v>120</v>
      </c>
      <c r="T40" s="47">
        <v>144</v>
      </c>
      <c r="U40" s="47">
        <v>91</v>
      </c>
      <c r="V40" s="47">
        <v>153</v>
      </c>
      <c r="W40" s="47">
        <v>138</v>
      </c>
      <c r="X40" s="47">
        <v>83</v>
      </c>
      <c r="Y40" s="47">
        <v>113</v>
      </c>
      <c r="Z40" s="47">
        <v>154</v>
      </c>
      <c r="AA40" s="47">
        <v>104</v>
      </c>
      <c r="AB40" s="47">
        <v>125</v>
      </c>
      <c r="AC40" s="47">
        <v>98</v>
      </c>
      <c r="AD40" s="47">
        <v>133</v>
      </c>
      <c r="AE40" s="47">
        <v>137</v>
      </c>
      <c r="AF40" s="47">
        <v>154</v>
      </c>
      <c r="AG40" s="47">
        <v>182</v>
      </c>
      <c r="AH40" s="24">
        <v>195</v>
      </c>
      <c r="AI40" s="24">
        <v>87</v>
      </c>
      <c r="AJ40" s="24">
        <v>85</v>
      </c>
      <c r="AK40" s="24">
        <v>66</v>
      </c>
      <c r="AL40" s="24">
        <v>64</v>
      </c>
      <c r="AM40" s="24">
        <v>107</v>
      </c>
      <c r="AN40" s="24">
        <v>96</v>
      </c>
      <c r="AO40" s="24">
        <v>90</v>
      </c>
      <c r="AP40" s="24">
        <v>93</v>
      </c>
      <c r="AQ40" s="24">
        <v>96</v>
      </c>
      <c r="AR40" s="24">
        <v>81</v>
      </c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17"/>
      <c r="BQ40" s="24"/>
      <c r="BR40" s="24"/>
      <c r="BS40" s="47"/>
      <c r="BT40" s="47"/>
      <c r="BU40" s="47"/>
      <c r="BV40" s="47"/>
      <c r="BW40" s="47"/>
      <c r="BX40" s="47"/>
      <c r="BY40" s="47"/>
      <c r="BZ40" s="47"/>
      <c r="CA40" s="47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17"/>
      <c r="DT40" s="17">
        <v>35</v>
      </c>
      <c r="DU40" s="32">
        <f t="shared" si="12"/>
        <v>36</v>
      </c>
      <c r="DV40" s="32">
        <f t="shared" si="21"/>
        <v>36</v>
      </c>
      <c r="DW40" s="16"/>
      <c r="DX40" s="17">
        <v>1</v>
      </c>
      <c r="DY40" s="17"/>
      <c r="DZ40" s="17"/>
      <c r="EA40" s="16"/>
      <c r="EB40" s="17">
        <v>36</v>
      </c>
      <c r="EC40" s="16"/>
      <c r="ED40" s="17">
        <f t="shared" si="22"/>
        <v>36</v>
      </c>
      <c r="EE40" s="17" t="str">
        <f t="shared" si="23"/>
        <v>(35)</v>
      </c>
      <c r="EF40" s="121" t="s">
        <v>213</v>
      </c>
      <c r="EG40" s="16"/>
      <c r="EH40" s="16"/>
      <c r="EI40" s="16"/>
      <c r="EJ40" s="16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  <c r="FR40" s="16"/>
      <c r="FS40" s="16"/>
      <c r="FT40" s="16"/>
      <c r="FU40" s="16"/>
      <c r="FV40" s="16"/>
      <c r="FW40" s="16"/>
      <c r="FX40" s="16"/>
      <c r="FY40" s="16"/>
      <c r="FZ40" s="16"/>
      <c r="GA40" s="16"/>
      <c r="GB40" s="16"/>
      <c r="GC40" s="16"/>
      <c r="GD40" s="16"/>
      <c r="GE40" s="16"/>
      <c r="GF40" s="16"/>
      <c r="GG40" s="16"/>
      <c r="GH40" s="16"/>
      <c r="GI40" s="16"/>
      <c r="GJ40" s="16"/>
      <c r="GK40" s="16"/>
      <c r="GL40" s="16"/>
      <c r="GM40" s="16"/>
      <c r="GN40" s="16"/>
      <c r="GO40" s="16"/>
      <c r="GP40" s="16"/>
      <c r="GQ40" s="16"/>
      <c r="GR40" s="16"/>
      <c r="GS40" s="16"/>
      <c r="GT40" s="16"/>
      <c r="GU40" s="16"/>
      <c r="GV40" s="16"/>
      <c r="GW40" s="16"/>
      <c r="GX40" s="16"/>
      <c r="GY40" s="16"/>
      <c r="GZ40" s="16"/>
      <c r="HA40" s="16"/>
      <c r="HB40" s="16"/>
      <c r="HC40" s="16"/>
      <c r="HD40" s="16"/>
      <c r="HE40" s="16"/>
      <c r="HF40" s="16"/>
      <c r="HG40" s="16"/>
      <c r="HH40" s="16"/>
      <c r="HI40" s="16"/>
      <c r="HJ40" s="16"/>
      <c r="HK40" s="16"/>
      <c r="HL40" s="16"/>
      <c r="HM40" s="16"/>
      <c r="HN40" s="16"/>
      <c r="HO40" s="16"/>
      <c r="HP40" s="16"/>
      <c r="HQ40" s="16"/>
      <c r="HR40" s="16"/>
      <c r="HS40" s="16"/>
      <c r="HT40" s="16"/>
      <c r="HU40" s="16"/>
      <c r="HV40" s="16"/>
      <c r="HW40" s="16"/>
      <c r="HX40" s="16"/>
      <c r="HY40" s="16"/>
      <c r="HZ40" s="16"/>
      <c r="IA40" s="16"/>
      <c r="IB40" s="16"/>
      <c r="IC40" s="16"/>
      <c r="ID40" s="16"/>
      <c r="IE40" s="16"/>
      <c r="IF40" s="16"/>
      <c r="IG40" s="16"/>
      <c r="IH40" s="16"/>
      <c r="II40" s="16"/>
      <c r="IJ40" s="16"/>
      <c r="IK40" s="16"/>
      <c r="IL40" s="16"/>
      <c r="IM40" s="16"/>
      <c r="IN40" s="16"/>
      <c r="IO40" s="16"/>
      <c r="IP40" s="16"/>
      <c r="IQ40" s="16"/>
      <c r="IR40" s="16"/>
      <c r="IS40" s="16"/>
      <c r="IT40" s="16"/>
      <c r="IU40" s="16"/>
      <c r="IV40" s="16"/>
    </row>
    <row r="41" spans="1:256" s="23" customFormat="1" ht="15.75" customHeight="1" x14ac:dyDescent="0.2">
      <c r="A41" s="29" t="str">
        <f t="shared" si="11"/>
        <v>37(37)</v>
      </c>
      <c r="B41" s="33" t="s">
        <v>73</v>
      </c>
      <c r="C41" s="62" t="s">
        <v>88</v>
      </c>
      <c r="D41" s="38">
        <f t="shared" si="13"/>
        <v>118.94736842105263</v>
      </c>
      <c r="E41"/>
      <c r="F41" s="24">
        <f t="shared" si="14"/>
        <v>38</v>
      </c>
      <c r="G41" s="14">
        <f t="shared" si="15"/>
        <v>4520</v>
      </c>
      <c r="H41" s="72"/>
      <c r="I41" s="24">
        <f t="shared" si="16"/>
        <v>0</v>
      </c>
      <c r="J41" s="24">
        <f t="shared" si="17"/>
        <v>0</v>
      </c>
      <c r="K41" s="24">
        <f t="shared" si="18"/>
        <v>0</v>
      </c>
      <c r="L41" s="24">
        <f t="shared" si="19"/>
        <v>0</v>
      </c>
      <c r="M41" s="55">
        <f t="shared" si="20"/>
        <v>0</v>
      </c>
      <c r="N41" s="47">
        <v>78</v>
      </c>
      <c r="O41" s="47">
        <v>113</v>
      </c>
      <c r="P41" s="47">
        <v>138</v>
      </c>
      <c r="Q41" s="47">
        <v>122</v>
      </c>
      <c r="R41" s="47">
        <v>72</v>
      </c>
      <c r="S41" s="47">
        <v>64</v>
      </c>
      <c r="T41" s="47">
        <v>103</v>
      </c>
      <c r="U41" s="47">
        <v>70</v>
      </c>
      <c r="V41" s="47">
        <v>93</v>
      </c>
      <c r="W41" s="47">
        <v>137</v>
      </c>
      <c r="X41" s="47">
        <v>99</v>
      </c>
      <c r="Y41" s="47">
        <v>167</v>
      </c>
      <c r="Z41" s="47">
        <v>104</v>
      </c>
      <c r="AA41" s="47">
        <v>110</v>
      </c>
      <c r="AB41" s="47">
        <v>170</v>
      </c>
      <c r="AC41" s="47">
        <v>157</v>
      </c>
      <c r="AD41" s="47">
        <v>162</v>
      </c>
      <c r="AE41" s="47">
        <v>102</v>
      </c>
      <c r="AF41" s="47">
        <v>100</v>
      </c>
      <c r="AG41" s="47">
        <v>128</v>
      </c>
      <c r="AH41" s="24">
        <v>131</v>
      </c>
      <c r="AI41" s="24">
        <v>95</v>
      </c>
      <c r="AJ41" s="24">
        <v>62</v>
      </c>
      <c r="AK41" s="24">
        <v>89</v>
      </c>
      <c r="AL41" s="24">
        <v>88</v>
      </c>
      <c r="AM41" s="24">
        <v>81</v>
      </c>
      <c r="AN41" s="24">
        <v>91</v>
      </c>
      <c r="AO41" s="24">
        <v>172</v>
      </c>
      <c r="AP41" s="24">
        <v>208</v>
      </c>
      <c r="AQ41" s="24">
        <v>216</v>
      </c>
      <c r="AR41" s="24">
        <v>129</v>
      </c>
      <c r="AS41" s="24">
        <v>116</v>
      </c>
      <c r="AT41" s="24">
        <v>41</v>
      </c>
      <c r="AU41" s="24">
        <v>106</v>
      </c>
      <c r="AV41" s="24">
        <v>119</v>
      </c>
      <c r="AW41" s="24">
        <v>171</v>
      </c>
      <c r="AX41" s="24">
        <v>195</v>
      </c>
      <c r="AY41" s="24">
        <v>121</v>
      </c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17"/>
      <c r="BQ41" s="24"/>
      <c r="BR41" s="24"/>
      <c r="BS41" s="24"/>
      <c r="BT41" s="24"/>
      <c r="BU41" s="24"/>
      <c r="BV41" s="24"/>
      <c r="BW41" s="24"/>
      <c r="BX41" s="47"/>
      <c r="BY41" s="47"/>
      <c r="BZ41" s="47"/>
      <c r="CA41" s="47"/>
      <c r="CB41" s="47"/>
      <c r="CC41" s="47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17"/>
      <c r="DT41" s="17">
        <v>37</v>
      </c>
      <c r="DU41" s="32">
        <f t="shared" si="12"/>
        <v>37</v>
      </c>
      <c r="DV41" s="32">
        <f t="shared" si="21"/>
        <v>37</v>
      </c>
      <c r="DW41" s="16"/>
      <c r="DX41" s="17">
        <v>1</v>
      </c>
      <c r="DY41" s="17"/>
      <c r="DZ41" s="17"/>
      <c r="EA41" s="16"/>
      <c r="EB41" s="17">
        <v>37</v>
      </c>
      <c r="EC41" s="16"/>
      <c r="ED41" s="17">
        <f t="shared" si="22"/>
        <v>37</v>
      </c>
      <c r="EE41" s="17" t="str">
        <f t="shared" si="23"/>
        <v>(37)</v>
      </c>
      <c r="EF41" s="121" t="s">
        <v>213</v>
      </c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16"/>
      <c r="GQ41" s="16"/>
      <c r="GR41" s="16"/>
      <c r="GS41" s="16"/>
      <c r="GT41" s="16"/>
      <c r="GU41" s="16"/>
      <c r="GV41" s="16"/>
      <c r="GW41" s="16"/>
      <c r="GX41" s="16"/>
      <c r="GY41" s="16"/>
      <c r="GZ41" s="16"/>
      <c r="HA41" s="16"/>
      <c r="HB41" s="16"/>
      <c r="HC41" s="16"/>
      <c r="HD41" s="16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  <c r="HP41" s="16"/>
      <c r="HQ41" s="16"/>
      <c r="HR41" s="16"/>
      <c r="HS41" s="16"/>
      <c r="HT41" s="16"/>
      <c r="HU41" s="16"/>
      <c r="HV41" s="16"/>
      <c r="HW41" s="16"/>
      <c r="HX41" s="16"/>
      <c r="HY41" s="16"/>
      <c r="HZ41" s="16"/>
      <c r="IA41" s="16"/>
      <c r="IB41" s="16"/>
      <c r="IC41" s="16"/>
      <c r="ID41" s="16"/>
      <c r="IE41" s="16"/>
      <c r="IF41" s="16"/>
      <c r="IG41" s="16"/>
      <c r="IH41" s="16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16"/>
      <c r="IU41" s="16"/>
      <c r="IV41" s="16"/>
    </row>
    <row r="42" spans="1:256" s="23" customFormat="1" ht="15.75" customHeight="1" x14ac:dyDescent="0.2">
      <c r="A42" s="29" t="str">
        <f t="shared" si="11"/>
        <v>38(38)</v>
      </c>
      <c r="B42" s="40" t="s">
        <v>80</v>
      </c>
      <c r="C42" s="45" t="s">
        <v>115</v>
      </c>
      <c r="D42" s="38">
        <f t="shared" si="13"/>
        <v>116.71875</v>
      </c>
      <c r="E42"/>
      <c r="F42" s="24">
        <f t="shared" si="14"/>
        <v>32</v>
      </c>
      <c r="G42" s="14">
        <f t="shared" si="15"/>
        <v>3735</v>
      </c>
      <c r="H42" s="72"/>
      <c r="I42" s="24">
        <f t="shared" si="16"/>
        <v>0</v>
      </c>
      <c r="J42" s="24">
        <f t="shared" si="17"/>
        <v>0</v>
      </c>
      <c r="K42" s="24">
        <f t="shared" si="18"/>
        <v>0</v>
      </c>
      <c r="L42" s="24">
        <f t="shared" si="19"/>
        <v>0</v>
      </c>
      <c r="M42" s="55">
        <f t="shared" si="20"/>
        <v>0</v>
      </c>
      <c r="N42" s="47">
        <v>120</v>
      </c>
      <c r="O42" s="47">
        <v>104</v>
      </c>
      <c r="P42" s="47">
        <v>112</v>
      </c>
      <c r="Q42" s="47">
        <v>91</v>
      </c>
      <c r="R42" s="47">
        <v>97</v>
      </c>
      <c r="S42" s="47">
        <v>117</v>
      </c>
      <c r="T42" s="47">
        <v>88</v>
      </c>
      <c r="U42" s="47">
        <v>148</v>
      </c>
      <c r="V42" s="47">
        <v>137</v>
      </c>
      <c r="W42" s="47">
        <v>110</v>
      </c>
      <c r="X42" s="47">
        <v>97</v>
      </c>
      <c r="Y42" s="47">
        <v>85</v>
      </c>
      <c r="Z42" s="47">
        <v>117</v>
      </c>
      <c r="AA42" s="47">
        <v>163</v>
      </c>
      <c r="AB42" s="47">
        <v>82</v>
      </c>
      <c r="AC42" s="47">
        <v>157</v>
      </c>
      <c r="AD42" s="47">
        <v>127</v>
      </c>
      <c r="AE42" s="47">
        <v>163</v>
      </c>
      <c r="AF42" s="47">
        <v>100</v>
      </c>
      <c r="AG42" s="47">
        <v>94</v>
      </c>
      <c r="AH42" s="47">
        <v>124</v>
      </c>
      <c r="AI42" s="24">
        <v>75</v>
      </c>
      <c r="AJ42" s="24">
        <v>93</v>
      </c>
      <c r="AK42" s="24">
        <v>133</v>
      </c>
      <c r="AL42" s="24">
        <v>136</v>
      </c>
      <c r="AM42" s="24">
        <v>110</v>
      </c>
      <c r="AN42" s="24">
        <v>149</v>
      </c>
      <c r="AO42" s="24">
        <v>152</v>
      </c>
      <c r="AP42" s="24">
        <v>129</v>
      </c>
      <c r="AQ42" s="24">
        <v>120</v>
      </c>
      <c r="AR42" s="24">
        <v>79</v>
      </c>
      <c r="AS42" s="24">
        <v>126</v>
      </c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17"/>
      <c r="BQ42" s="24"/>
      <c r="BR42" s="24"/>
      <c r="BS42" s="24"/>
      <c r="BT42" s="24"/>
      <c r="BU42" s="24"/>
      <c r="BV42" s="24"/>
      <c r="BW42" s="24"/>
      <c r="BX42" s="47"/>
      <c r="BY42" s="47"/>
      <c r="BZ42" s="47"/>
      <c r="CA42" s="47"/>
      <c r="CB42" s="47"/>
      <c r="CC42" s="47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17"/>
      <c r="DT42" s="17">
        <v>38</v>
      </c>
      <c r="DU42" s="32">
        <f t="shared" si="12"/>
        <v>38</v>
      </c>
      <c r="DV42" s="32">
        <f t="shared" si="21"/>
        <v>38</v>
      </c>
      <c r="DW42" s="16"/>
      <c r="DX42" s="17">
        <v>1</v>
      </c>
      <c r="DY42" s="17"/>
      <c r="DZ42" s="17"/>
      <c r="EA42" s="16"/>
      <c r="EB42" s="17">
        <v>38</v>
      </c>
      <c r="EC42" s="16"/>
      <c r="ED42" s="17">
        <f t="shared" si="22"/>
        <v>38</v>
      </c>
      <c r="EE42" s="17" t="str">
        <f t="shared" si="23"/>
        <v>(38)</v>
      </c>
      <c r="EF42" s="121" t="s">
        <v>213</v>
      </c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16"/>
      <c r="GQ42" s="16"/>
      <c r="GR42" s="16"/>
      <c r="GS42" s="16"/>
      <c r="GT42" s="16"/>
      <c r="GU42" s="16"/>
      <c r="GV42" s="16"/>
      <c r="GW42" s="16"/>
      <c r="GX42" s="16"/>
      <c r="GY42" s="16"/>
      <c r="GZ42" s="16"/>
      <c r="HA42" s="16"/>
      <c r="HB42" s="16"/>
      <c r="HC42" s="16"/>
      <c r="HD42" s="16"/>
      <c r="HE42" s="16"/>
      <c r="HF42" s="16"/>
      <c r="HG42" s="16"/>
      <c r="HH42" s="16"/>
      <c r="HI42" s="16"/>
      <c r="HJ42" s="16"/>
      <c r="HK42" s="16"/>
      <c r="HL42" s="16"/>
      <c r="HM42" s="16"/>
      <c r="HN42" s="16"/>
      <c r="HO42" s="16"/>
      <c r="HP42" s="16"/>
      <c r="HQ42" s="16"/>
      <c r="HR42" s="16"/>
      <c r="HS42" s="16"/>
      <c r="HT42" s="16"/>
      <c r="HU42" s="16"/>
      <c r="HV42" s="16"/>
      <c r="HW42" s="16"/>
      <c r="HX42" s="16"/>
      <c r="HY42" s="16"/>
      <c r="HZ42" s="16"/>
      <c r="IA42" s="16"/>
      <c r="IB42" s="16"/>
      <c r="IC42" s="16"/>
      <c r="ID42" s="16"/>
      <c r="IE42" s="16"/>
      <c r="IF42" s="16"/>
      <c r="IG42" s="16"/>
      <c r="IH42" s="16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16"/>
      <c r="IU42" s="16"/>
      <c r="IV42" s="16"/>
    </row>
    <row r="43" spans="1:256" s="23" customFormat="1" ht="15.75" customHeight="1" x14ac:dyDescent="0.2">
      <c r="A43" s="29" t="str">
        <f t="shared" si="11"/>
        <v>39(54)</v>
      </c>
      <c r="B43" s="92" t="s">
        <v>230</v>
      </c>
      <c r="C43" s="62" t="s">
        <v>143</v>
      </c>
      <c r="D43" s="63">
        <f t="shared" si="13"/>
        <v>116.12</v>
      </c>
      <c r="E43"/>
      <c r="F43" s="24">
        <f t="shared" si="14"/>
        <v>25</v>
      </c>
      <c r="G43" s="14">
        <f t="shared" si="15"/>
        <v>2903</v>
      </c>
      <c r="H43" s="72"/>
      <c r="I43" s="24">
        <f t="shared" si="16"/>
        <v>0</v>
      </c>
      <c r="J43" s="24">
        <f t="shared" si="17"/>
        <v>0</v>
      </c>
      <c r="K43" s="24">
        <f t="shared" si="18"/>
        <v>0</v>
      </c>
      <c r="L43" s="24">
        <f t="shared" si="19"/>
        <v>0</v>
      </c>
      <c r="M43" s="55">
        <f t="shared" si="20"/>
        <v>0</v>
      </c>
      <c r="N43" s="47">
        <v>94</v>
      </c>
      <c r="O43" s="47">
        <v>44</v>
      </c>
      <c r="P43" s="47">
        <v>43</v>
      </c>
      <c r="Q43" s="47">
        <v>87</v>
      </c>
      <c r="R43" s="47">
        <v>85</v>
      </c>
      <c r="S43" s="47">
        <v>83</v>
      </c>
      <c r="T43" s="47">
        <v>88</v>
      </c>
      <c r="U43" s="47">
        <v>133</v>
      </c>
      <c r="V43" s="47">
        <v>116</v>
      </c>
      <c r="W43" s="47">
        <v>118</v>
      </c>
      <c r="X43" s="47">
        <v>135</v>
      </c>
      <c r="Y43" s="47">
        <v>92</v>
      </c>
      <c r="Z43" s="47">
        <v>116</v>
      </c>
      <c r="AA43" s="47">
        <v>132</v>
      </c>
      <c r="AB43" s="47">
        <v>109</v>
      </c>
      <c r="AC43" s="47">
        <v>113</v>
      </c>
      <c r="AD43" s="47">
        <v>113</v>
      </c>
      <c r="AE43" s="47">
        <v>200</v>
      </c>
      <c r="AF43" s="47">
        <v>132</v>
      </c>
      <c r="AG43" s="47">
        <v>252</v>
      </c>
      <c r="AH43" s="24">
        <v>152</v>
      </c>
      <c r="AI43" s="24">
        <v>161</v>
      </c>
      <c r="AJ43" s="24">
        <v>159</v>
      </c>
      <c r="AK43" s="24">
        <v>79</v>
      </c>
      <c r="AL43" s="24">
        <v>67</v>
      </c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17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17"/>
      <c r="DT43" s="17">
        <v>54</v>
      </c>
      <c r="DU43" s="32">
        <f t="shared" ref="DU43:DU74" si="24">IF(AND(D43=D42,D43=D41,D43=D40,D43=D39),ROW(35:35),IF(AND(D43=D42,D43=D41,D43=D40),ROW(36:36),IF(AND(D43=D42,D43=D41),ROW(37:37),IF(D43=D42,ROW(38:38),IF(D43&gt;1,ROW(39:39),"-")))))</f>
        <v>39</v>
      </c>
      <c r="DV43" s="32">
        <f t="shared" si="21"/>
        <v>39</v>
      </c>
      <c r="DW43" s="16"/>
      <c r="DX43" s="17">
        <v>1</v>
      </c>
      <c r="DY43" s="17"/>
      <c r="DZ43" s="17"/>
      <c r="EA43" s="16"/>
      <c r="EB43" s="17">
        <v>39</v>
      </c>
      <c r="EC43" s="16"/>
      <c r="ED43" s="17">
        <f t="shared" si="22"/>
        <v>39</v>
      </c>
      <c r="EE43" s="17" t="str">
        <f t="shared" si="23"/>
        <v>(54)</v>
      </c>
      <c r="EF43" s="121" t="s">
        <v>213</v>
      </c>
      <c r="EG43" s="16"/>
      <c r="EH43" s="16"/>
      <c r="EI43" s="16"/>
      <c r="EJ43" s="16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  <c r="FR43" s="16"/>
      <c r="FS43" s="16"/>
      <c r="FT43" s="16"/>
      <c r="FU43" s="16"/>
      <c r="FV43" s="16"/>
      <c r="FW43" s="16"/>
      <c r="FX43" s="16"/>
      <c r="FY43" s="16"/>
      <c r="FZ43" s="16"/>
      <c r="GA43" s="16"/>
      <c r="GB43" s="16"/>
      <c r="GC43" s="16"/>
      <c r="GD43" s="16"/>
      <c r="GE43" s="16"/>
      <c r="GF43" s="16"/>
      <c r="GG43" s="16"/>
      <c r="GH43" s="16"/>
      <c r="GI43" s="16"/>
      <c r="GJ43" s="16"/>
      <c r="GK43" s="16"/>
      <c r="GL43" s="16"/>
      <c r="GM43" s="16"/>
      <c r="GN43" s="16"/>
      <c r="GO43" s="16"/>
      <c r="GP43" s="16"/>
      <c r="GQ43" s="16"/>
      <c r="GR43" s="16"/>
      <c r="GS43" s="16"/>
      <c r="GT43" s="16"/>
      <c r="GU43" s="16"/>
      <c r="GV43" s="16"/>
      <c r="GW43" s="16"/>
      <c r="GX43" s="16"/>
      <c r="GY43" s="16"/>
      <c r="GZ43" s="16"/>
      <c r="HA43" s="16"/>
      <c r="HB43" s="16"/>
      <c r="HC43" s="16"/>
      <c r="HD43" s="16"/>
      <c r="HE43" s="16"/>
      <c r="HF43" s="16"/>
      <c r="HG43" s="16"/>
      <c r="HH43" s="16"/>
      <c r="HI43" s="16"/>
      <c r="HJ43" s="16"/>
      <c r="HK43" s="16"/>
      <c r="HL43" s="16"/>
      <c r="HM43" s="16"/>
      <c r="HN43" s="16"/>
      <c r="HO43" s="16"/>
      <c r="HP43" s="16"/>
      <c r="HQ43" s="16"/>
      <c r="HR43" s="16"/>
      <c r="HS43" s="16"/>
      <c r="HT43" s="16"/>
      <c r="HU43" s="16"/>
      <c r="HV43" s="16"/>
      <c r="HW43" s="16"/>
      <c r="HX43" s="16"/>
      <c r="HY43" s="16"/>
      <c r="HZ43" s="16"/>
      <c r="IA43" s="16"/>
      <c r="IB43" s="16"/>
      <c r="IC43" s="16"/>
      <c r="ID43" s="16"/>
      <c r="IE43" s="16"/>
      <c r="IF43" s="16"/>
      <c r="IG43" s="16"/>
      <c r="IH43" s="16"/>
      <c r="II43" s="16"/>
      <c r="IJ43" s="16"/>
      <c r="IK43" s="16"/>
      <c r="IL43" s="16"/>
      <c r="IM43" s="16"/>
      <c r="IN43" s="16"/>
      <c r="IO43" s="16"/>
      <c r="IP43" s="16"/>
      <c r="IQ43" s="16"/>
      <c r="IR43" s="16"/>
      <c r="IS43" s="16"/>
      <c r="IT43" s="16"/>
      <c r="IU43" s="16"/>
      <c r="IV43" s="16"/>
    </row>
    <row r="44" spans="1:256" s="23" customFormat="1" ht="15.75" customHeight="1" x14ac:dyDescent="0.2">
      <c r="A44" s="29" t="str">
        <f t="shared" si="11"/>
        <v>40(40)</v>
      </c>
      <c r="B44" s="101" t="s">
        <v>266</v>
      </c>
      <c r="C44" s="102" t="s">
        <v>49</v>
      </c>
      <c r="D44" s="63">
        <f t="shared" si="13"/>
        <v>115</v>
      </c>
      <c r="E44" s="67"/>
      <c r="F44" s="47">
        <f t="shared" si="14"/>
        <v>6</v>
      </c>
      <c r="G44" s="64">
        <f t="shared" si="15"/>
        <v>690</v>
      </c>
      <c r="H44" s="72"/>
      <c r="I44" s="24">
        <f t="shared" si="16"/>
        <v>0</v>
      </c>
      <c r="J44" s="24">
        <f t="shared" si="17"/>
        <v>0</v>
      </c>
      <c r="K44" s="24">
        <f t="shared" si="18"/>
        <v>0</v>
      </c>
      <c r="L44" s="24">
        <f t="shared" si="19"/>
        <v>0</v>
      </c>
      <c r="M44" s="55">
        <f t="shared" si="20"/>
        <v>0</v>
      </c>
      <c r="N44" s="47">
        <v>91</v>
      </c>
      <c r="O44" s="47">
        <v>110</v>
      </c>
      <c r="P44" s="47">
        <v>141</v>
      </c>
      <c r="Q44" s="47">
        <v>52</v>
      </c>
      <c r="R44" s="47">
        <v>114</v>
      </c>
      <c r="S44" s="47">
        <v>182</v>
      </c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17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17"/>
      <c r="DT44" s="17">
        <v>40</v>
      </c>
      <c r="DU44" s="32">
        <f t="shared" si="24"/>
        <v>40</v>
      </c>
      <c r="DV44" s="32">
        <f t="shared" si="21"/>
        <v>40</v>
      </c>
      <c r="DW44" s="16"/>
      <c r="DX44" s="17">
        <v>1</v>
      </c>
      <c r="DY44" s="17"/>
      <c r="DZ44" s="17"/>
      <c r="EA44" s="16"/>
      <c r="EB44" s="17">
        <v>40</v>
      </c>
      <c r="EC44" s="16"/>
      <c r="ED44" s="17">
        <f t="shared" si="22"/>
        <v>40</v>
      </c>
      <c r="EE44" s="17" t="str">
        <f t="shared" si="23"/>
        <v>(40)</v>
      </c>
      <c r="EF44" s="121" t="s">
        <v>213</v>
      </c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</row>
    <row r="45" spans="1:256" s="23" customFormat="1" ht="15.75" customHeight="1" x14ac:dyDescent="0.2">
      <c r="A45" s="29" t="str">
        <f t="shared" si="11"/>
        <v>40(40)</v>
      </c>
      <c r="B45" s="101" t="s">
        <v>162</v>
      </c>
      <c r="C45" s="102" t="s">
        <v>41</v>
      </c>
      <c r="D45" s="63">
        <f t="shared" si="13"/>
        <v>115</v>
      </c>
      <c r="E45"/>
      <c r="F45" s="24">
        <f t="shared" si="14"/>
        <v>31</v>
      </c>
      <c r="G45" s="14">
        <f t="shared" si="15"/>
        <v>3565</v>
      </c>
      <c r="H45" s="72"/>
      <c r="I45" s="24">
        <f t="shared" si="16"/>
        <v>0</v>
      </c>
      <c r="J45" s="24">
        <f t="shared" si="17"/>
        <v>0</v>
      </c>
      <c r="K45" s="24">
        <f t="shared" si="18"/>
        <v>0</v>
      </c>
      <c r="L45" s="24">
        <f t="shared" si="19"/>
        <v>0</v>
      </c>
      <c r="M45" s="55">
        <f t="shared" si="20"/>
        <v>0</v>
      </c>
      <c r="N45" s="47">
        <v>139</v>
      </c>
      <c r="O45" s="47">
        <v>112</v>
      </c>
      <c r="P45" s="47">
        <v>105</v>
      </c>
      <c r="Q45" s="47">
        <v>113</v>
      </c>
      <c r="R45" s="47">
        <v>118</v>
      </c>
      <c r="S45" s="47">
        <v>101</v>
      </c>
      <c r="T45" s="47">
        <v>169</v>
      </c>
      <c r="U45" s="47">
        <v>117</v>
      </c>
      <c r="V45" s="47">
        <v>71</v>
      </c>
      <c r="W45" s="47">
        <v>91</v>
      </c>
      <c r="X45" s="47">
        <v>139</v>
      </c>
      <c r="Y45" s="47">
        <v>111</v>
      </c>
      <c r="Z45" s="47">
        <v>115</v>
      </c>
      <c r="AA45" s="47">
        <v>127</v>
      </c>
      <c r="AB45" s="47">
        <v>74</v>
      </c>
      <c r="AC45" s="47">
        <v>84</v>
      </c>
      <c r="AD45" s="47">
        <v>64</v>
      </c>
      <c r="AE45" s="47">
        <v>197</v>
      </c>
      <c r="AF45" s="47">
        <v>113</v>
      </c>
      <c r="AG45" s="47">
        <v>125</v>
      </c>
      <c r="AH45" s="24">
        <v>129</v>
      </c>
      <c r="AI45" s="24">
        <v>100</v>
      </c>
      <c r="AJ45" s="24">
        <v>70</v>
      </c>
      <c r="AK45" s="24">
        <v>133</v>
      </c>
      <c r="AL45" s="24">
        <v>92</v>
      </c>
      <c r="AM45" s="24">
        <v>164</v>
      </c>
      <c r="AN45" s="24">
        <v>152</v>
      </c>
      <c r="AO45" s="24">
        <v>191</v>
      </c>
      <c r="AP45" s="24">
        <v>109</v>
      </c>
      <c r="AQ45" s="24">
        <v>80</v>
      </c>
      <c r="AR45" s="24">
        <v>60</v>
      </c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17"/>
      <c r="BQ45" s="24"/>
      <c r="BR45" s="24"/>
      <c r="BS45" s="47"/>
      <c r="BT45" s="47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17"/>
      <c r="DT45" s="17">
        <v>40</v>
      </c>
      <c r="DU45" s="32">
        <f t="shared" si="24"/>
        <v>40</v>
      </c>
      <c r="DV45" s="32">
        <f t="shared" si="21"/>
        <v>41</v>
      </c>
      <c r="DW45" s="16"/>
      <c r="DX45" s="17">
        <v>1</v>
      </c>
      <c r="DY45" s="17"/>
      <c r="DZ45" s="17"/>
      <c r="EA45" s="16"/>
      <c r="EB45" s="17">
        <v>41</v>
      </c>
      <c r="EC45" s="16"/>
      <c r="ED45" s="17">
        <f t="shared" si="22"/>
        <v>40</v>
      </c>
      <c r="EE45" s="17" t="str">
        <f t="shared" si="23"/>
        <v>(40)</v>
      </c>
      <c r="EF45" s="121" t="s">
        <v>213</v>
      </c>
      <c r="EG45" s="16"/>
      <c r="EH45" s="16"/>
      <c r="EI45" s="16"/>
      <c r="EJ45" s="16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  <c r="FR45" s="16"/>
      <c r="FS45" s="16"/>
      <c r="FT45" s="16"/>
      <c r="FU45" s="16"/>
      <c r="FV45" s="16"/>
      <c r="FW45" s="16"/>
      <c r="FX45" s="16"/>
      <c r="FY45" s="16"/>
      <c r="FZ45" s="16"/>
      <c r="GA45" s="16"/>
      <c r="GB45" s="16"/>
      <c r="GC45" s="16"/>
      <c r="GD45" s="16"/>
      <c r="GE45" s="16"/>
      <c r="GF45" s="16"/>
      <c r="GG45" s="16"/>
      <c r="GH45" s="16"/>
      <c r="GI45" s="16"/>
      <c r="GJ45" s="16"/>
      <c r="GK45" s="16"/>
      <c r="GL45" s="16"/>
      <c r="GM45" s="16"/>
      <c r="GN45" s="16"/>
      <c r="GO45" s="16"/>
      <c r="GP45" s="16"/>
      <c r="GQ45" s="16"/>
      <c r="GR45" s="16"/>
      <c r="GS45" s="16"/>
      <c r="GT45" s="16"/>
      <c r="GU45" s="16"/>
      <c r="GV45" s="16"/>
      <c r="GW45" s="16"/>
      <c r="GX45" s="16"/>
      <c r="GY45" s="16"/>
      <c r="GZ45" s="16"/>
      <c r="HA45" s="16"/>
      <c r="HB45" s="16"/>
      <c r="HC45" s="16"/>
      <c r="HD45" s="16"/>
      <c r="HE45" s="16"/>
      <c r="HF45" s="16"/>
      <c r="HG45" s="16"/>
      <c r="HH45" s="16"/>
      <c r="HI45" s="16"/>
      <c r="HJ45" s="16"/>
      <c r="HK45" s="16"/>
      <c r="HL45" s="16"/>
      <c r="HM45" s="16"/>
      <c r="HN45" s="16"/>
      <c r="HO45" s="16"/>
      <c r="HP45" s="16"/>
      <c r="HQ45" s="16"/>
      <c r="HR45" s="16"/>
      <c r="HS45" s="16"/>
      <c r="HT45" s="16"/>
      <c r="HU45" s="16"/>
      <c r="HV45" s="16"/>
      <c r="HW45" s="16"/>
      <c r="HX45" s="16"/>
      <c r="HY45" s="16"/>
      <c r="HZ45" s="16"/>
      <c r="IA45" s="16"/>
      <c r="IB45" s="16"/>
      <c r="IC45" s="16"/>
      <c r="ID45" s="16"/>
      <c r="IE45" s="16"/>
      <c r="IF45" s="16"/>
      <c r="IG45" s="16"/>
      <c r="IH45" s="16"/>
      <c r="II45" s="16"/>
      <c r="IJ45" s="16"/>
      <c r="IK45" s="16"/>
      <c r="IL45" s="16"/>
      <c r="IM45" s="16"/>
      <c r="IN45" s="16"/>
      <c r="IO45" s="16"/>
      <c r="IP45" s="16"/>
      <c r="IQ45" s="16"/>
      <c r="IR45" s="16"/>
      <c r="IS45" s="16"/>
      <c r="IT45" s="16"/>
      <c r="IU45" s="16"/>
      <c r="IV45" s="16"/>
    </row>
    <row r="46" spans="1:256" s="23" customFormat="1" ht="15.75" customHeight="1" x14ac:dyDescent="0.2">
      <c r="A46" s="29" t="str">
        <f t="shared" si="11"/>
        <v>42(43)</v>
      </c>
      <c r="B46" s="33" t="s">
        <v>93</v>
      </c>
      <c r="C46" s="62" t="s">
        <v>54</v>
      </c>
      <c r="D46" s="63">
        <f t="shared" si="13"/>
        <v>114.23333333333333</v>
      </c>
      <c r="E46" s="67"/>
      <c r="F46" s="47">
        <f t="shared" si="14"/>
        <v>30</v>
      </c>
      <c r="G46" s="64">
        <f t="shared" si="15"/>
        <v>3427</v>
      </c>
      <c r="H46" s="72"/>
      <c r="I46" s="24">
        <f t="shared" si="16"/>
        <v>0</v>
      </c>
      <c r="J46" s="24">
        <f t="shared" si="17"/>
        <v>0</v>
      </c>
      <c r="K46" s="24">
        <f t="shared" si="18"/>
        <v>0</v>
      </c>
      <c r="L46" s="24">
        <f t="shared" si="19"/>
        <v>0</v>
      </c>
      <c r="M46" s="55">
        <f t="shared" si="20"/>
        <v>0</v>
      </c>
      <c r="N46" s="47">
        <v>128</v>
      </c>
      <c r="O46" s="47">
        <v>126</v>
      </c>
      <c r="P46" s="47">
        <v>146</v>
      </c>
      <c r="Q46" s="47">
        <v>137</v>
      </c>
      <c r="R46" s="47">
        <v>108</v>
      </c>
      <c r="S46" s="47">
        <v>89</v>
      </c>
      <c r="T46" s="47">
        <v>147</v>
      </c>
      <c r="U46" s="47">
        <v>134</v>
      </c>
      <c r="V46" s="47">
        <v>156</v>
      </c>
      <c r="W46" s="47">
        <v>80</v>
      </c>
      <c r="X46" s="47">
        <v>148</v>
      </c>
      <c r="Y46" s="47">
        <v>149</v>
      </c>
      <c r="Z46" s="47">
        <v>136</v>
      </c>
      <c r="AA46" s="47">
        <v>174</v>
      </c>
      <c r="AB46" s="47">
        <v>87</v>
      </c>
      <c r="AC46" s="47">
        <v>92</v>
      </c>
      <c r="AD46" s="47">
        <v>87</v>
      </c>
      <c r="AE46" s="47">
        <v>103</v>
      </c>
      <c r="AF46" s="47">
        <v>91</v>
      </c>
      <c r="AG46" s="47">
        <v>82</v>
      </c>
      <c r="AH46" s="24">
        <v>85</v>
      </c>
      <c r="AI46" s="24">
        <v>160</v>
      </c>
      <c r="AJ46" s="24">
        <v>99</v>
      </c>
      <c r="AK46" s="24">
        <v>61</v>
      </c>
      <c r="AL46" s="24">
        <v>85</v>
      </c>
      <c r="AM46" s="24">
        <v>77</v>
      </c>
      <c r="AN46" s="24">
        <v>103</v>
      </c>
      <c r="AO46" s="24">
        <v>88</v>
      </c>
      <c r="AP46" s="24">
        <v>139</v>
      </c>
      <c r="AQ46" s="24">
        <v>130</v>
      </c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17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17"/>
      <c r="DT46" s="17">
        <v>43</v>
      </c>
      <c r="DU46" s="32">
        <f t="shared" si="24"/>
        <v>42</v>
      </c>
      <c r="DV46" s="32">
        <f t="shared" si="21"/>
        <v>42</v>
      </c>
      <c r="DW46" s="16"/>
      <c r="DX46" s="17">
        <v>1</v>
      </c>
      <c r="DY46" s="17"/>
      <c r="DZ46" s="17"/>
      <c r="EA46" s="16"/>
      <c r="EB46" s="17">
        <v>42</v>
      </c>
      <c r="EC46" s="16"/>
      <c r="ED46" s="17">
        <f t="shared" si="22"/>
        <v>42</v>
      </c>
      <c r="EE46" s="17" t="str">
        <f t="shared" si="23"/>
        <v>(43)</v>
      </c>
      <c r="EF46" s="121" t="s">
        <v>213</v>
      </c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  <c r="GB46" s="16"/>
      <c r="GC46" s="16"/>
      <c r="GD46" s="16"/>
      <c r="GE46" s="16"/>
      <c r="GF46" s="16"/>
      <c r="GG46" s="16"/>
      <c r="GH46" s="16"/>
      <c r="GI46" s="16"/>
      <c r="GJ46" s="16"/>
      <c r="GK46" s="16"/>
      <c r="GL46" s="16"/>
      <c r="GM46" s="16"/>
      <c r="GN46" s="16"/>
      <c r="GO46" s="16"/>
      <c r="GP46" s="16"/>
      <c r="GQ46" s="16"/>
      <c r="GR46" s="16"/>
      <c r="GS46" s="16"/>
      <c r="GT46" s="16"/>
      <c r="GU46" s="16"/>
      <c r="GV46" s="16"/>
      <c r="GW46" s="16"/>
      <c r="GX46" s="16"/>
      <c r="GY46" s="16"/>
      <c r="GZ46" s="16"/>
      <c r="HA46" s="16"/>
      <c r="HB46" s="16"/>
      <c r="HC46" s="16"/>
      <c r="HD46" s="16"/>
      <c r="HE46" s="16"/>
      <c r="HF46" s="16"/>
      <c r="HG46" s="16"/>
      <c r="HH46" s="16"/>
      <c r="HI46" s="16"/>
      <c r="HJ46" s="16"/>
      <c r="HK46" s="16"/>
      <c r="HL46" s="16"/>
      <c r="HM46" s="16"/>
      <c r="HN46" s="16"/>
      <c r="HO46" s="16"/>
      <c r="HP46" s="16"/>
      <c r="HQ46" s="16"/>
      <c r="HR46" s="16"/>
      <c r="HS46" s="16"/>
      <c r="HT46" s="16"/>
      <c r="HU46" s="16"/>
      <c r="HV46" s="16"/>
      <c r="HW46" s="16"/>
      <c r="HX46" s="16"/>
      <c r="HY46" s="16"/>
      <c r="HZ46" s="16"/>
      <c r="IA46" s="16"/>
      <c r="IB46" s="16"/>
      <c r="IC46" s="16"/>
      <c r="ID46" s="16"/>
      <c r="IE46" s="16"/>
      <c r="IF46" s="16"/>
      <c r="IG46" s="16"/>
      <c r="IH46" s="16"/>
      <c r="II46" s="16"/>
      <c r="IJ46" s="16"/>
      <c r="IK46" s="16"/>
      <c r="IL46" s="16"/>
      <c r="IM46" s="16"/>
      <c r="IN46" s="16"/>
      <c r="IO46" s="16"/>
      <c r="IP46" s="16"/>
      <c r="IQ46" s="16"/>
      <c r="IR46" s="16"/>
      <c r="IS46" s="16"/>
      <c r="IT46" s="16"/>
      <c r="IU46" s="16"/>
      <c r="IV46" s="16"/>
    </row>
    <row r="47" spans="1:256" s="23" customFormat="1" ht="15.75" customHeight="1" x14ac:dyDescent="0.2">
      <c r="A47" s="29" t="str">
        <f t="shared" si="11"/>
        <v>43(44)</v>
      </c>
      <c r="B47" s="33" t="s">
        <v>117</v>
      </c>
      <c r="C47" s="62" t="s">
        <v>54</v>
      </c>
      <c r="D47" s="63">
        <f t="shared" si="13"/>
        <v>113.57142857142857</v>
      </c>
      <c r="E47" s="67"/>
      <c r="F47" s="47">
        <f t="shared" si="14"/>
        <v>21</v>
      </c>
      <c r="G47" s="64">
        <f t="shared" si="15"/>
        <v>2385</v>
      </c>
      <c r="H47" s="72"/>
      <c r="I47" s="24">
        <f t="shared" si="16"/>
        <v>0</v>
      </c>
      <c r="J47" s="24">
        <f t="shared" si="17"/>
        <v>0</v>
      </c>
      <c r="K47" s="24">
        <f t="shared" si="18"/>
        <v>0</v>
      </c>
      <c r="L47" s="24">
        <f t="shared" si="19"/>
        <v>0</v>
      </c>
      <c r="M47" s="55">
        <f t="shared" si="20"/>
        <v>0</v>
      </c>
      <c r="N47" s="47">
        <v>115</v>
      </c>
      <c r="O47" s="47">
        <v>114</v>
      </c>
      <c r="P47" s="47">
        <v>95</v>
      </c>
      <c r="Q47" s="47">
        <v>109</v>
      </c>
      <c r="R47" s="47">
        <v>34</v>
      </c>
      <c r="S47" s="47">
        <v>92</v>
      </c>
      <c r="T47" s="47">
        <v>121</v>
      </c>
      <c r="U47" s="47">
        <v>119</v>
      </c>
      <c r="V47" s="47">
        <v>125</v>
      </c>
      <c r="W47" s="47">
        <v>122</v>
      </c>
      <c r="X47" s="47">
        <v>163</v>
      </c>
      <c r="Y47" s="47">
        <v>78</v>
      </c>
      <c r="Z47" s="47">
        <v>144</v>
      </c>
      <c r="AA47" s="47">
        <v>96</v>
      </c>
      <c r="AB47" s="47">
        <v>105</v>
      </c>
      <c r="AC47" s="47">
        <v>100</v>
      </c>
      <c r="AD47" s="47">
        <v>125</v>
      </c>
      <c r="AE47" s="47">
        <v>166</v>
      </c>
      <c r="AF47" s="47">
        <v>100</v>
      </c>
      <c r="AG47" s="47">
        <v>143</v>
      </c>
      <c r="AH47" s="24">
        <v>119</v>
      </c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17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17"/>
      <c r="DT47" s="17">
        <v>44</v>
      </c>
      <c r="DU47" s="32">
        <f t="shared" si="24"/>
        <v>43</v>
      </c>
      <c r="DV47" s="32">
        <f t="shared" si="21"/>
        <v>43</v>
      </c>
      <c r="DW47" s="16"/>
      <c r="DX47" s="17">
        <v>1</v>
      </c>
      <c r="DY47" s="17"/>
      <c r="DZ47" s="17"/>
      <c r="EA47" s="16"/>
      <c r="EB47" s="17">
        <v>43</v>
      </c>
      <c r="EC47" s="16"/>
      <c r="ED47" s="17">
        <f t="shared" si="22"/>
        <v>43</v>
      </c>
      <c r="EE47" s="17" t="str">
        <f t="shared" si="23"/>
        <v>(44)</v>
      </c>
      <c r="EF47" s="121" t="s">
        <v>213</v>
      </c>
      <c r="EG47" s="16"/>
      <c r="EH47" s="16"/>
      <c r="EI47" s="16"/>
      <c r="EJ47" s="16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  <c r="FR47" s="16"/>
      <c r="FS47" s="16"/>
      <c r="FT47" s="16"/>
      <c r="FU47" s="16"/>
      <c r="FV47" s="16"/>
      <c r="FW47" s="16"/>
      <c r="FX47" s="16"/>
      <c r="FY47" s="16"/>
      <c r="FZ47" s="16"/>
      <c r="GA47" s="16"/>
      <c r="GB47" s="16"/>
      <c r="GC47" s="16"/>
      <c r="GD47" s="16"/>
      <c r="GE47" s="16"/>
      <c r="GF47" s="16"/>
      <c r="GG47" s="16"/>
      <c r="GH47" s="16"/>
      <c r="GI47" s="16"/>
      <c r="GJ47" s="16"/>
      <c r="GK47" s="16"/>
      <c r="GL47" s="16"/>
      <c r="GM47" s="16"/>
      <c r="GN47" s="16"/>
      <c r="GO47" s="16"/>
      <c r="GP47" s="16"/>
      <c r="GQ47" s="16"/>
      <c r="GR47" s="16"/>
      <c r="GS47" s="16"/>
      <c r="GT47" s="16"/>
      <c r="GU47" s="16"/>
      <c r="GV47" s="16"/>
      <c r="GW47" s="16"/>
      <c r="GX47" s="16"/>
      <c r="GY47" s="16"/>
      <c r="GZ47" s="16"/>
      <c r="HA47" s="16"/>
      <c r="HB47" s="16"/>
      <c r="HC47" s="16"/>
      <c r="HD47" s="16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  <c r="HP47" s="16"/>
      <c r="HQ47" s="16"/>
      <c r="HR47" s="16"/>
      <c r="HS47" s="16"/>
      <c r="HT47" s="16"/>
      <c r="HU47" s="16"/>
      <c r="HV47" s="16"/>
      <c r="HW47" s="16"/>
      <c r="HX47" s="16"/>
      <c r="HY47" s="16"/>
      <c r="HZ47" s="16"/>
      <c r="IA47" s="16"/>
      <c r="IB47" s="16"/>
      <c r="IC47" s="16"/>
      <c r="ID47" s="16"/>
      <c r="IE47" s="16"/>
      <c r="IF47" s="16"/>
      <c r="IG47" s="16"/>
      <c r="IH47" s="16"/>
      <c r="II47" s="16"/>
      <c r="IJ47" s="16"/>
      <c r="IK47" s="16"/>
      <c r="IL47" s="16"/>
      <c r="IM47" s="16"/>
      <c r="IN47" s="16"/>
      <c r="IO47" s="16"/>
      <c r="IP47" s="16"/>
      <c r="IQ47" s="16"/>
      <c r="IR47" s="16"/>
      <c r="IS47" s="16"/>
      <c r="IT47" s="16"/>
      <c r="IU47" s="16"/>
      <c r="IV47" s="16"/>
    </row>
    <row r="48" spans="1:256" s="23" customFormat="1" ht="15.75" customHeight="1" x14ac:dyDescent="0.2">
      <c r="A48" s="29" t="str">
        <f t="shared" si="11"/>
        <v>44(39)</v>
      </c>
      <c r="B48" s="92" t="s">
        <v>149</v>
      </c>
      <c r="C48" s="62" t="s">
        <v>95</v>
      </c>
      <c r="D48" s="63">
        <f t="shared" si="13"/>
        <v>113.32142857142857</v>
      </c>
      <c r="E48" s="67"/>
      <c r="F48" s="47">
        <f t="shared" si="14"/>
        <v>28</v>
      </c>
      <c r="G48" s="64">
        <f t="shared" si="15"/>
        <v>3173</v>
      </c>
      <c r="H48" s="72"/>
      <c r="I48" s="24">
        <f t="shared" si="16"/>
        <v>0</v>
      </c>
      <c r="J48" s="24">
        <f t="shared" si="17"/>
        <v>0</v>
      </c>
      <c r="K48" s="24">
        <f t="shared" si="18"/>
        <v>0</v>
      </c>
      <c r="L48" s="24">
        <f t="shared" si="19"/>
        <v>0</v>
      </c>
      <c r="M48" s="55">
        <f t="shared" si="20"/>
        <v>0</v>
      </c>
      <c r="N48" s="47">
        <v>93</v>
      </c>
      <c r="O48" s="47">
        <v>100</v>
      </c>
      <c r="P48" s="47">
        <v>97</v>
      </c>
      <c r="Q48" s="47">
        <v>119</v>
      </c>
      <c r="R48" s="47">
        <v>97</v>
      </c>
      <c r="S48" s="47">
        <v>119</v>
      </c>
      <c r="T48" s="47">
        <v>80</v>
      </c>
      <c r="U48" s="47">
        <v>87</v>
      </c>
      <c r="V48" s="47">
        <v>151</v>
      </c>
      <c r="W48" s="47">
        <v>105</v>
      </c>
      <c r="X48" s="47">
        <v>116</v>
      </c>
      <c r="Y48" s="47">
        <v>68</v>
      </c>
      <c r="Z48" s="47">
        <v>86</v>
      </c>
      <c r="AA48" s="47">
        <v>143</v>
      </c>
      <c r="AB48" s="47">
        <v>139</v>
      </c>
      <c r="AC48" s="47">
        <v>113</v>
      </c>
      <c r="AD48" s="47">
        <v>101</v>
      </c>
      <c r="AE48" s="47">
        <v>168</v>
      </c>
      <c r="AF48" s="47">
        <v>150</v>
      </c>
      <c r="AG48" s="47">
        <v>118</v>
      </c>
      <c r="AH48" s="24">
        <v>126</v>
      </c>
      <c r="AI48" s="24">
        <v>105</v>
      </c>
      <c r="AJ48" s="24">
        <v>90</v>
      </c>
      <c r="AK48" s="24">
        <v>171</v>
      </c>
      <c r="AL48" s="24">
        <v>152</v>
      </c>
      <c r="AM48" s="24">
        <v>104</v>
      </c>
      <c r="AN48" s="24">
        <v>67</v>
      </c>
      <c r="AO48" s="24">
        <v>108</v>
      </c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17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17"/>
      <c r="DT48" s="17">
        <v>39</v>
      </c>
      <c r="DU48" s="32">
        <f t="shared" si="24"/>
        <v>44</v>
      </c>
      <c r="DV48" s="32">
        <f t="shared" si="21"/>
        <v>44</v>
      </c>
      <c r="DW48" s="16"/>
      <c r="DX48" s="17">
        <v>1</v>
      </c>
      <c r="DY48" s="17"/>
      <c r="DZ48" s="17"/>
      <c r="EA48" s="16"/>
      <c r="EB48" s="17">
        <v>52</v>
      </c>
      <c r="EC48" s="16"/>
      <c r="ED48" s="17">
        <f t="shared" si="22"/>
        <v>44</v>
      </c>
      <c r="EE48" s="17" t="str">
        <f t="shared" si="23"/>
        <v>(39)</v>
      </c>
      <c r="EF48" s="121" t="s">
        <v>213</v>
      </c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6"/>
      <c r="IN48" s="16"/>
      <c r="IO48" s="16"/>
      <c r="IP48" s="16"/>
      <c r="IQ48" s="16"/>
      <c r="IR48" s="16"/>
      <c r="IS48" s="16"/>
      <c r="IT48" s="16"/>
      <c r="IU48" s="16"/>
      <c r="IV48" s="16"/>
    </row>
    <row r="49" spans="1:256" s="23" customFormat="1" ht="15.75" customHeight="1" x14ac:dyDescent="0.2">
      <c r="A49" s="29" t="str">
        <f t="shared" si="11"/>
        <v>45(46)</v>
      </c>
      <c r="B49" s="96" t="s">
        <v>186</v>
      </c>
      <c r="C49" s="45" t="s">
        <v>115</v>
      </c>
      <c r="D49" s="38">
        <f t="shared" si="13"/>
        <v>113.2</v>
      </c>
      <c r="E49"/>
      <c r="F49" s="24">
        <f t="shared" si="14"/>
        <v>20</v>
      </c>
      <c r="G49" s="14">
        <f t="shared" si="15"/>
        <v>2264</v>
      </c>
      <c r="H49" s="72"/>
      <c r="I49" s="24">
        <f t="shared" si="16"/>
        <v>0</v>
      </c>
      <c r="J49" s="24">
        <f t="shared" si="17"/>
        <v>0</v>
      </c>
      <c r="K49" s="24">
        <f t="shared" si="18"/>
        <v>0</v>
      </c>
      <c r="L49" s="24">
        <f t="shared" si="19"/>
        <v>0</v>
      </c>
      <c r="M49" s="55">
        <f t="shared" si="20"/>
        <v>0</v>
      </c>
      <c r="N49" s="47">
        <v>116</v>
      </c>
      <c r="O49" s="47">
        <v>152</v>
      </c>
      <c r="P49" s="47">
        <v>147</v>
      </c>
      <c r="Q49" s="47">
        <v>178</v>
      </c>
      <c r="R49" s="47">
        <v>106</v>
      </c>
      <c r="S49" s="47">
        <v>178</v>
      </c>
      <c r="T49" s="47">
        <v>109</v>
      </c>
      <c r="U49" s="47">
        <v>97</v>
      </c>
      <c r="V49" s="47">
        <v>160</v>
      </c>
      <c r="W49" s="47">
        <v>108</v>
      </c>
      <c r="X49" s="47">
        <v>95</v>
      </c>
      <c r="Y49" s="47">
        <v>147</v>
      </c>
      <c r="Z49" s="47">
        <v>94</v>
      </c>
      <c r="AA49" s="47">
        <v>122</v>
      </c>
      <c r="AB49" s="47">
        <v>112</v>
      </c>
      <c r="AC49" s="47">
        <v>90</v>
      </c>
      <c r="AD49" s="47">
        <v>68</v>
      </c>
      <c r="AE49" s="47">
        <v>46</v>
      </c>
      <c r="AF49" s="47">
        <v>71</v>
      </c>
      <c r="AG49" s="47">
        <v>68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17"/>
      <c r="BQ49" s="24"/>
      <c r="BR49" s="24"/>
      <c r="BS49" s="24"/>
      <c r="BT49" s="24"/>
      <c r="BU49" s="24"/>
      <c r="BV49" s="24"/>
      <c r="BW49" s="24"/>
      <c r="BX49" s="47"/>
      <c r="BY49" s="47"/>
      <c r="BZ49" s="47"/>
      <c r="CA49" s="47"/>
      <c r="CB49" s="47"/>
      <c r="CC49" s="47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17"/>
      <c r="DT49" s="17">
        <v>46</v>
      </c>
      <c r="DU49" s="32">
        <f t="shared" si="24"/>
        <v>45</v>
      </c>
      <c r="DV49" s="32">
        <f t="shared" si="21"/>
        <v>45</v>
      </c>
      <c r="DW49" s="16"/>
      <c r="DX49" s="17">
        <v>1</v>
      </c>
      <c r="DY49" s="17"/>
      <c r="DZ49" s="17"/>
      <c r="EA49" s="16"/>
      <c r="EB49" s="17">
        <v>44</v>
      </c>
      <c r="EC49" s="16"/>
      <c r="ED49" s="17">
        <f t="shared" si="22"/>
        <v>45</v>
      </c>
      <c r="EE49" s="17" t="str">
        <f t="shared" si="23"/>
        <v>(46)</v>
      </c>
      <c r="EF49" s="121" t="s">
        <v>213</v>
      </c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6"/>
      <c r="IN49" s="16"/>
      <c r="IO49" s="16"/>
      <c r="IP49" s="16"/>
      <c r="IQ49" s="16"/>
      <c r="IR49" s="16"/>
      <c r="IS49" s="16"/>
      <c r="IT49" s="16"/>
      <c r="IU49" s="16"/>
      <c r="IV49" s="16"/>
    </row>
    <row r="50" spans="1:256" s="23" customFormat="1" ht="15.75" customHeight="1" x14ac:dyDescent="0.2">
      <c r="A50" s="29" t="str">
        <f t="shared" si="11"/>
        <v>46(48)</v>
      </c>
      <c r="B50" s="33" t="s">
        <v>77</v>
      </c>
      <c r="C50" s="62" t="s">
        <v>54</v>
      </c>
      <c r="D50" s="63">
        <f t="shared" si="13"/>
        <v>111.10526315789474</v>
      </c>
      <c r="E50" s="67"/>
      <c r="F50" s="47">
        <f t="shared" si="14"/>
        <v>19</v>
      </c>
      <c r="G50" s="64">
        <f t="shared" si="15"/>
        <v>2111</v>
      </c>
      <c r="H50" s="72"/>
      <c r="I50" s="24">
        <f t="shared" si="16"/>
        <v>0</v>
      </c>
      <c r="J50" s="24">
        <f t="shared" si="17"/>
        <v>0</v>
      </c>
      <c r="K50" s="24">
        <f t="shared" si="18"/>
        <v>0</v>
      </c>
      <c r="L50" s="24">
        <f t="shared" si="19"/>
        <v>0</v>
      </c>
      <c r="M50" s="55">
        <f t="shared" si="20"/>
        <v>0</v>
      </c>
      <c r="N50" s="47">
        <v>95</v>
      </c>
      <c r="O50" s="47">
        <v>108</v>
      </c>
      <c r="P50" s="47">
        <v>147</v>
      </c>
      <c r="Q50" s="47">
        <v>103</v>
      </c>
      <c r="R50" s="47">
        <v>130</v>
      </c>
      <c r="S50" s="47">
        <v>65</v>
      </c>
      <c r="T50" s="47">
        <v>162</v>
      </c>
      <c r="U50" s="47">
        <v>192</v>
      </c>
      <c r="V50" s="47">
        <v>72</v>
      </c>
      <c r="W50" s="47">
        <v>84</v>
      </c>
      <c r="X50" s="47">
        <v>106</v>
      </c>
      <c r="Y50" s="47">
        <v>114</v>
      </c>
      <c r="Z50" s="47">
        <v>112</v>
      </c>
      <c r="AA50" s="47">
        <v>89</v>
      </c>
      <c r="AB50" s="47">
        <v>79</v>
      </c>
      <c r="AC50" s="47">
        <v>96</v>
      </c>
      <c r="AD50" s="47">
        <v>155</v>
      </c>
      <c r="AE50" s="47">
        <v>120</v>
      </c>
      <c r="AF50" s="47">
        <v>82</v>
      </c>
      <c r="AG50" s="47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17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17"/>
      <c r="DT50" s="17">
        <v>48</v>
      </c>
      <c r="DU50" s="32">
        <f t="shared" si="24"/>
        <v>46</v>
      </c>
      <c r="DV50" s="32">
        <f t="shared" si="21"/>
        <v>46</v>
      </c>
      <c r="DW50" s="16"/>
      <c r="DX50" s="17">
        <v>1</v>
      </c>
      <c r="DY50" s="17"/>
      <c r="DZ50" s="17"/>
      <c r="EA50" s="16"/>
      <c r="EB50" s="17">
        <v>45</v>
      </c>
      <c r="EC50" s="16"/>
      <c r="ED50" s="17">
        <f t="shared" si="22"/>
        <v>46</v>
      </c>
      <c r="EE50" s="17" t="str">
        <f t="shared" si="23"/>
        <v>(48)</v>
      </c>
      <c r="EF50" s="121" t="s">
        <v>213</v>
      </c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6"/>
      <c r="IN50" s="16"/>
      <c r="IO50" s="16"/>
      <c r="IP50" s="16"/>
      <c r="IQ50" s="16"/>
      <c r="IR50" s="16"/>
      <c r="IS50" s="16"/>
      <c r="IT50" s="16"/>
      <c r="IU50" s="16"/>
      <c r="IV50" s="16"/>
    </row>
    <row r="51" spans="1:256" s="23" customFormat="1" ht="15.75" customHeight="1" x14ac:dyDescent="0.2">
      <c r="A51" s="29" t="str">
        <f t="shared" si="11"/>
        <v>47(49)</v>
      </c>
      <c r="B51" s="92" t="s">
        <v>197</v>
      </c>
      <c r="C51" s="62" t="s">
        <v>65</v>
      </c>
      <c r="D51" s="63">
        <f t="shared" si="13"/>
        <v>110.81818181818181</v>
      </c>
      <c r="E51" s="67"/>
      <c r="F51" s="47">
        <f t="shared" si="14"/>
        <v>22</v>
      </c>
      <c r="G51" s="64">
        <f t="shared" si="15"/>
        <v>2438</v>
      </c>
      <c r="H51" s="72"/>
      <c r="I51" s="24">
        <f t="shared" si="16"/>
        <v>0</v>
      </c>
      <c r="J51" s="24">
        <f t="shared" si="17"/>
        <v>0</v>
      </c>
      <c r="K51" s="24">
        <f t="shared" si="18"/>
        <v>0</v>
      </c>
      <c r="L51" s="24">
        <f t="shared" si="19"/>
        <v>0</v>
      </c>
      <c r="M51" s="55">
        <f t="shared" si="20"/>
        <v>0</v>
      </c>
      <c r="N51" s="47">
        <v>114</v>
      </c>
      <c r="O51" s="47">
        <v>107</v>
      </c>
      <c r="P51" s="47">
        <v>90</v>
      </c>
      <c r="Q51" s="47">
        <v>133</v>
      </c>
      <c r="R51" s="47">
        <v>132</v>
      </c>
      <c r="S51" s="47">
        <v>115</v>
      </c>
      <c r="T51" s="47">
        <v>142</v>
      </c>
      <c r="U51" s="47">
        <v>117</v>
      </c>
      <c r="V51" s="47">
        <v>96</v>
      </c>
      <c r="W51" s="47">
        <v>81</v>
      </c>
      <c r="X51" s="47">
        <v>85</v>
      </c>
      <c r="Y51" s="47">
        <v>67</v>
      </c>
      <c r="Z51" s="47">
        <v>91</v>
      </c>
      <c r="AA51" s="47">
        <v>72</v>
      </c>
      <c r="AB51" s="47">
        <v>117</v>
      </c>
      <c r="AC51" s="47">
        <v>154</v>
      </c>
      <c r="AD51" s="47">
        <v>136</v>
      </c>
      <c r="AE51" s="47">
        <v>115</v>
      </c>
      <c r="AF51" s="47">
        <v>129</v>
      </c>
      <c r="AG51" s="47">
        <v>150</v>
      </c>
      <c r="AH51" s="24">
        <v>85</v>
      </c>
      <c r="AI51" s="24">
        <v>110</v>
      </c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17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17"/>
      <c r="DT51" s="17">
        <v>49</v>
      </c>
      <c r="DU51" s="32">
        <f t="shared" si="24"/>
        <v>47</v>
      </c>
      <c r="DV51" s="32">
        <f t="shared" si="21"/>
        <v>47</v>
      </c>
      <c r="DW51" s="16"/>
      <c r="DX51" s="17">
        <v>1</v>
      </c>
      <c r="DY51" s="17"/>
      <c r="DZ51" s="17"/>
      <c r="EA51" s="16"/>
      <c r="EB51" s="17">
        <v>46</v>
      </c>
      <c r="EC51" s="16"/>
      <c r="ED51" s="17">
        <f t="shared" si="22"/>
        <v>47</v>
      </c>
      <c r="EE51" s="17" t="str">
        <f t="shared" si="23"/>
        <v>(49)</v>
      </c>
      <c r="EF51" s="121" t="s">
        <v>213</v>
      </c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6"/>
      <c r="IN51" s="16"/>
      <c r="IO51" s="16"/>
      <c r="IP51" s="16"/>
      <c r="IQ51" s="16"/>
      <c r="IR51" s="16"/>
      <c r="IS51" s="16"/>
      <c r="IT51" s="16"/>
      <c r="IU51" s="16"/>
      <c r="IV51" s="16"/>
    </row>
    <row r="52" spans="1:256" s="23" customFormat="1" ht="15.75" customHeight="1" x14ac:dyDescent="0.2">
      <c r="A52" s="29" t="str">
        <f t="shared" si="11"/>
        <v>48(47)</v>
      </c>
      <c r="B52" s="92" t="s">
        <v>40</v>
      </c>
      <c r="C52" s="95" t="s">
        <v>41</v>
      </c>
      <c r="D52" s="63">
        <f t="shared" si="13"/>
        <v>110.75</v>
      </c>
      <c r="E52" s="67"/>
      <c r="F52" s="47">
        <f t="shared" si="14"/>
        <v>8</v>
      </c>
      <c r="G52" s="64">
        <f t="shared" si="15"/>
        <v>886</v>
      </c>
      <c r="H52" s="72"/>
      <c r="I52" s="24">
        <f t="shared" si="16"/>
        <v>0</v>
      </c>
      <c r="J52" s="24">
        <f t="shared" si="17"/>
        <v>0</v>
      </c>
      <c r="K52" s="24">
        <f t="shared" si="18"/>
        <v>0</v>
      </c>
      <c r="L52" s="24">
        <f t="shared" si="19"/>
        <v>0</v>
      </c>
      <c r="M52" s="55">
        <f t="shared" si="20"/>
        <v>0</v>
      </c>
      <c r="N52" s="47">
        <v>99</v>
      </c>
      <c r="O52" s="47">
        <v>74</v>
      </c>
      <c r="P52" s="47">
        <v>76</v>
      </c>
      <c r="Q52" s="47">
        <v>121</v>
      </c>
      <c r="R52" s="47">
        <v>144</v>
      </c>
      <c r="S52" s="47">
        <v>94</v>
      </c>
      <c r="T52" s="47">
        <v>97</v>
      </c>
      <c r="U52" s="47">
        <v>181</v>
      </c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17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17"/>
      <c r="DT52" s="17">
        <v>47</v>
      </c>
      <c r="DU52" s="32">
        <f t="shared" si="24"/>
        <v>48</v>
      </c>
      <c r="DV52" s="32">
        <f t="shared" si="21"/>
        <v>48</v>
      </c>
      <c r="DW52" s="16"/>
      <c r="DX52" s="17">
        <v>1</v>
      </c>
      <c r="DY52" s="17"/>
      <c r="DZ52" s="17"/>
      <c r="EA52" s="16"/>
      <c r="EB52" s="17">
        <v>47</v>
      </c>
      <c r="EC52" s="16"/>
      <c r="ED52" s="17">
        <f t="shared" si="22"/>
        <v>48</v>
      </c>
      <c r="EE52" s="17" t="str">
        <f t="shared" si="23"/>
        <v>(47)</v>
      </c>
      <c r="EF52" s="121" t="s">
        <v>213</v>
      </c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6"/>
      <c r="IN52" s="16"/>
      <c r="IO52" s="16"/>
      <c r="IP52" s="16"/>
      <c r="IQ52" s="16"/>
      <c r="IR52" s="16"/>
      <c r="IS52" s="16"/>
      <c r="IT52" s="16"/>
      <c r="IU52" s="16"/>
      <c r="IV52" s="16"/>
    </row>
    <row r="53" spans="1:256" s="23" customFormat="1" ht="15.75" customHeight="1" x14ac:dyDescent="0.2">
      <c r="A53" s="29" t="str">
        <f t="shared" si="11"/>
        <v>49(50)</v>
      </c>
      <c r="B53" s="33" t="s">
        <v>52</v>
      </c>
      <c r="C53" s="62" t="s">
        <v>34</v>
      </c>
      <c r="D53" s="63">
        <f t="shared" si="13"/>
        <v>110.63636363636364</v>
      </c>
      <c r="E53" s="67"/>
      <c r="F53" s="47">
        <f t="shared" si="14"/>
        <v>22</v>
      </c>
      <c r="G53" s="64">
        <f t="shared" si="15"/>
        <v>2434</v>
      </c>
      <c r="H53" s="72"/>
      <c r="I53" s="24">
        <f t="shared" si="16"/>
        <v>0</v>
      </c>
      <c r="J53" s="24">
        <f t="shared" si="17"/>
        <v>0</v>
      </c>
      <c r="K53" s="24">
        <f t="shared" si="18"/>
        <v>0</v>
      </c>
      <c r="L53" s="24">
        <f t="shared" si="19"/>
        <v>0</v>
      </c>
      <c r="M53" s="55">
        <f t="shared" si="20"/>
        <v>0</v>
      </c>
      <c r="N53" s="47">
        <v>58</v>
      </c>
      <c r="O53" s="47">
        <v>150</v>
      </c>
      <c r="P53" s="47">
        <v>74</v>
      </c>
      <c r="Q53" s="47">
        <v>106</v>
      </c>
      <c r="R53" s="47">
        <v>92</v>
      </c>
      <c r="S53" s="47">
        <v>150</v>
      </c>
      <c r="T53" s="47">
        <v>114</v>
      </c>
      <c r="U53" s="47">
        <v>125</v>
      </c>
      <c r="V53" s="47">
        <v>139</v>
      </c>
      <c r="W53" s="47">
        <v>159</v>
      </c>
      <c r="X53" s="47">
        <v>113</v>
      </c>
      <c r="Y53" s="47">
        <v>71</v>
      </c>
      <c r="Z53" s="47">
        <v>120</v>
      </c>
      <c r="AA53" s="47">
        <v>84</v>
      </c>
      <c r="AB53" s="47">
        <v>71</v>
      </c>
      <c r="AC53" s="47">
        <v>145</v>
      </c>
      <c r="AD53" s="47">
        <v>141</v>
      </c>
      <c r="AE53" s="47">
        <v>108</v>
      </c>
      <c r="AF53" s="47">
        <v>133</v>
      </c>
      <c r="AG53" s="47">
        <v>140</v>
      </c>
      <c r="AH53" s="24">
        <v>63</v>
      </c>
      <c r="AI53" s="24">
        <v>78</v>
      </c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17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17"/>
      <c r="DT53" s="17">
        <v>50</v>
      </c>
      <c r="DU53" s="32">
        <f t="shared" si="24"/>
        <v>49</v>
      </c>
      <c r="DV53" s="32">
        <f t="shared" si="21"/>
        <v>49</v>
      </c>
      <c r="DW53" s="16"/>
      <c r="DX53" s="17">
        <v>1</v>
      </c>
      <c r="DY53" s="17"/>
      <c r="DZ53" s="17"/>
      <c r="EA53" s="16"/>
      <c r="EB53" s="17">
        <v>48</v>
      </c>
      <c r="EC53" s="16"/>
      <c r="ED53" s="17">
        <f t="shared" si="22"/>
        <v>49</v>
      </c>
      <c r="EE53" s="17" t="str">
        <f t="shared" si="23"/>
        <v>(50)</v>
      </c>
      <c r="EF53" s="121" t="s">
        <v>213</v>
      </c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6"/>
      <c r="IN53" s="16"/>
      <c r="IO53" s="16"/>
      <c r="IP53" s="16"/>
      <c r="IQ53" s="16"/>
      <c r="IR53" s="16"/>
      <c r="IS53" s="16"/>
      <c r="IT53" s="16"/>
      <c r="IU53" s="16"/>
      <c r="IV53" s="16"/>
    </row>
    <row r="54" spans="1:256" s="23" customFormat="1" ht="15.75" customHeight="1" x14ac:dyDescent="0.2">
      <c r="A54" s="29" t="str">
        <f t="shared" si="11"/>
        <v>50(45)</v>
      </c>
      <c r="B54" s="92" t="s">
        <v>195</v>
      </c>
      <c r="C54" s="62" t="s">
        <v>115</v>
      </c>
      <c r="D54" s="63">
        <f t="shared" si="13"/>
        <v>110.21428571428571</v>
      </c>
      <c r="E54" s="99"/>
      <c r="F54" s="47">
        <f t="shared" si="14"/>
        <v>28</v>
      </c>
      <c r="G54" s="64">
        <f t="shared" si="15"/>
        <v>3086</v>
      </c>
      <c r="H54" s="72"/>
      <c r="I54" s="24">
        <f t="shared" si="16"/>
        <v>0</v>
      </c>
      <c r="J54" s="24">
        <f t="shared" si="17"/>
        <v>0</v>
      </c>
      <c r="K54" s="24">
        <f t="shared" si="18"/>
        <v>0</v>
      </c>
      <c r="L54" s="24">
        <f t="shared" si="19"/>
        <v>0</v>
      </c>
      <c r="M54" s="55">
        <f t="shared" si="20"/>
        <v>0</v>
      </c>
      <c r="N54" s="47">
        <v>118</v>
      </c>
      <c r="O54" s="47">
        <v>126</v>
      </c>
      <c r="P54" s="47">
        <v>103</v>
      </c>
      <c r="Q54" s="47">
        <v>78</v>
      </c>
      <c r="R54" s="47">
        <v>108</v>
      </c>
      <c r="S54" s="47">
        <v>97</v>
      </c>
      <c r="T54" s="47">
        <v>161</v>
      </c>
      <c r="U54" s="47">
        <v>81</v>
      </c>
      <c r="V54" s="47">
        <v>141</v>
      </c>
      <c r="W54" s="47">
        <v>105</v>
      </c>
      <c r="X54" s="47">
        <v>102</v>
      </c>
      <c r="Y54" s="47">
        <v>103</v>
      </c>
      <c r="Z54" s="47">
        <v>84</v>
      </c>
      <c r="AA54" s="47">
        <v>70</v>
      </c>
      <c r="AB54" s="47">
        <v>121</v>
      </c>
      <c r="AC54" s="47">
        <v>144</v>
      </c>
      <c r="AD54" s="47">
        <v>145</v>
      </c>
      <c r="AE54" s="47">
        <v>159</v>
      </c>
      <c r="AF54" s="47">
        <v>98</v>
      </c>
      <c r="AG54" s="47">
        <v>107</v>
      </c>
      <c r="AH54" s="24">
        <v>130</v>
      </c>
      <c r="AI54" s="24">
        <v>111</v>
      </c>
      <c r="AJ54" s="24">
        <v>113</v>
      </c>
      <c r="AK54" s="24">
        <v>104</v>
      </c>
      <c r="AL54" s="24">
        <v>77</v>
      </c>
      <c r="AM54" s="24">
        <v>74</v>
      </c>
      <c r="AN54" s="24">
        <v>94</v>
      </c>
      <c r="AO54" s="24">
        <v>132</v>
      </c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17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17"/>
      <c r="DT54" s="17">
        <v>45</v>
      </c>
      <c r="DU54" s="32">
        <f t="shared" si="24"/>
        <v>50</v>
      </c>
      <c r="DV54" s="32">
        <f t="shared" si="21"/>
        <v>50</v>
      </c>
      <c r="DW54" s="16"/>
      <c r="DX54" s="17">
        <v>1</v>
      </c>
      <c r="DY54" s="17"/>
      <c r="DZ54" s="17"/>
      <c r="EA54" s="16"/>
      <c r="EB54" s="17">
        <v>49</v>
      </c>
      <c r="EC54" s="16"/>
      <c r="ED54" s="17">
        <f t="shared" si="22"/>
        <v>50</v>
      </c>
      <c r="EE54" s="17" t="str">
        <f t="shared" si="23"/>
        <v>(45)</v>
      </c>
      <c r="EF54" s="121" t="s">
        <v>213</v>
      </c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6"/>
      <c r="IN54" s="16"/>
      <c r="IO54" s="16"/>
      <c r="IP54" s="16"/>
      <c r="IQ54" s="16"/>
      <c r="IR54" s="16"/>
      <c r="IS54" s="16"/>
      <c r="IT54" s="16"/>
      <c r="IU54" s="16"/>
      <c r="IV54" s="16"/>
    </row>
    <row r="55" spans="1:256" s="23" customFormat="1" ht="15.75" customHeight="1" x14ac:dyDescent="0.2">
      <c r="A55" s="29" t="str">
        <f t="shared" si="11"/>
        <v>51(52)</v>
      </c>
      <c r="B55" s="62" t="s">
        <v>225</v>
      </c>
      <c r="C55" s="62" t="s">
        <v>143</v>
      </c>
      <c r="D55" s="63">
        <f t="shared" si="13"/>
        <v>109.16666666666667</v>
      </c>
      <c r="E55" s="99"/>
      <c r="F55" s="47">
        <f t="shared" si="14"/>
        <v>18</v>
      </c>
      <c r="G55" s="64">
        <f t="shared" si="15"/>
        <v>1965</v>
      </c>
      <c r="H55" s="72"/>
      <c r="I55" s="24">
        <f t="shared" si="16"/>
        <v>0</v>
      </c>
      <c r="J55" s="24">
        <f t="shared" si="17"/>
        <v>0</v>
      </c>
      <c r="K55" s="24">
        <f t="shared" si="18"/>
        <v>0</v>
      </c>
      <c r="L55" s="24">
        <f t="shared" si="19"/>
        <v>0</v>
      </c>
      <c r="M55" s="55">
        <f t="shared" si="20"/>
        <v>0</v>
      </c>
      <c r="N55" s="47">
        <v>48</v>
      </c>
      <c r="O55" s="47">
        <v>93</v>
      </c>
      <c r="P55" s="47">
        <v>72</v>
      </c>
      <c r="Q55" s="47">
        <v>104</v>
      </c>
      <c r="R55" s="47">
        <v>146</v>
      </c>
      <c r="S55" s="47">
        <v>94</v>
      </c>
      <c r="T55" s="47">
        <v>132</v>
      </c>
      <c r="U55" s="47">
        <v>94</v>
      </c>
      <c r="V55" s="47">
        <v>137</v>
      </c>
      <c r="W55" s="47">
        <v>115</v>
      </c>
      <c r="X55" s="47">
        <v>112</v>
      </c>
      <c r="Y55" s="47">
        <v>151</v>
      </c>
      <c r="Z55" s="47">
        <v>113</v>
      </c>
      <c r="AA55" s="47">
        <v>53</v>
      </c>
      <c r="AB55" s="47">
        <v>108</v>
      </c>
      <c r="AC55" s="47">
        <v>94</v>
      </c>
      <c r="AD55" s="47">
        <v>135</v>
      </c>
      <c r="AE55" s="47">
        <v>164</v>
      </c>
      <c r="AF55" s="47"/>
      <c r="AG55" s="47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17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17"/>
      <c r="DT55" s="17">
        <v>52</v>
      </c>
      <c r="DU55" s="32">
        <f t="shared" si="24"/>
        <v>51</v>
      </c>
      <c r="DV55" s="32">
        <f t="shared" si="21"/>
        <v>51</v>
      </c>
      <c r="DW55" s="16"/>
      <c r="DX55" s="17">
        <v>1</v>
      </c>
      <c r="DY55" s="17"/>
      <c r="DZ55" s="17"/>
      <c r="EA55" s="16"/>
      <c r="EB55" s="17">
        <v>50</v>
      </c>
      <c r="EC55" s="16"/>
      <c r="ED55" s="17">
        <f t="shared" si="22"/>
        <v>51</v>
      </c>
      <c r="EE55" s="17" t="str">
        <f t="shared" si="23"/>
        <v>(52)</v>
      </c>
      <c r="EF55" s="121" t="s">
        <v>213</v>
      </c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  <c r="IN55" s="16"/>
      <c r="IO55" s="16"/>
      <c r="IP55" s="16"/>
      <c r="IQ55" s="16"/>
      <c r="IR55" s="16"/>
      <c r="IS55" s="16"/>
      <c r="IT55" s="16"/>
      <c r="IU55" s="16"/>
      <c r="IV55" s="16"/>
    </row>
    <row r="56" spans="1:256" s="23" customFormat="1" ht="15.75" customHeight="1" x14ac:dyDescent="0.2">
      <c r="A56" s="29" t="str">
        <f t="shared" si="11"/>
        <v>52(51)</v>
      </c>
      <c r="B56" s="92" t="s">
        <v>56</v>
      </c>
      <c r="C56" s="62" t="s">
        <v>54</v>
      </c>
      <c r="D56" s="63">
        <f t="shared" si="13"/>
        <v>108.7</v>
      </c>
      <c r="E56" s="67"/>
      <c r="F56" s="47">
        <f t="shared" si="14"/>
        <v>20</v>
      </c>
      <c r="G56" s="64">
        <f t="shared" si="15"/>
        <v>2174</v>
      </c>
      <c r="H56" s="72"/>
      <c r="I56" s="24">
        <f t="shared" si="16"/>
        <v>0</v>
      </c>
      <c r="J56" s="24">
        <f t="shared" si="17"/>
        <v>0</v>
      </c>
      <c r="K56" s="24">
        <f t="shared" si="18"/>
        <v>0</v>
      </c>
      <c r="L56" s="24">
        <f t="shared" si="19"/>
        <v>0</v>
      </c>
      <c r="M56" s="55">
        <f t="shared" si="20"/>
        <v>0</v>
      </c>
      <c r="N56" s="47">
        <v>105</v>
      </c>
      <c r="O56" s="47">
        <v>127</v>
      </c>
      <c r="P56" s="47">
        <v>88</v>
      </c>
      <c r="Q56" s="47">
        <v>86</v>
      </c>
      <c r="R56" s="47">
        <v>98</v>
      </c>
      <c r="S56" s="47">
        <v>78</v>
      </c>
      <c r="T56" s="47">
        <v>145</v>
      </c>
      <c r="U56" s="47">
        <v>68</v>
      </c>
      <c r="V56" s="47">
        <v>101</v>
      </c>
      <c r="W56" s="47">
        <v>144</v>
      </c>
      <c r="X56" s="47">
        <v>115</v>
      </c>
      <c r="Y56" s="47">
        <v>101</v>
      </c>
      <c r="Z56" s="47">
        <v>122</v>
      </c>
      <c r="AA56" s="47">
        <v>116</v>
      </c>
      <c r="AB56" s="47">
        <v>74</v>
      </c>
      <c r="AC56" s="47">
        <v>129</v>
      </c>
      <c r="AD56" s="47">
        <v>131</v>
      </c>
      <c r="AE56" s="47">
        <v>116</v>
      </c>
      <c r="AF56" s="47">
        <v>119</v>
      </c>
      <c r="AG56" s="47">
        <v>111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17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17"/>
      <c r="DT56" s="17">
        <v>51</v>
      </c>
      <c r="DU56" s="32">
        <f t="shared" si="24"/>
        <v>52</v>
      </c>
      <c r="DV56" s="32">
        <f t="shared" si="21"/>
        <v>52</v>
      </c>
      <c r="DW56" s="16"/>
      <c r="DX56" s="17">
        <v>1</v>
      </c>
      <c r="DY56" s="17"/>
      <c r="DZ56" s="17"/>
      <c r="EA56" s="16"/>
      <c r="EB56" s="17">
        <v>51</v>
      </c>
      <c r="EC56" s="16"/>
      <c r="ED56" s="17">
        <f t="shared" si="22"/>
        <v>52</v>
      </c>
      <c r="EE56" s="17" t="str">
        <f t="shared" si="23"/>
        <v>(51)</v>
      </c>
      <c r="EF56" s="121" t="s">
        <v>213</v>
      </c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6"/>
      <c r="IN56" s="16"/>
      <c r="IO56" s="16"/>
      <c r="IP56" s="16"/>
      <c r="IQ56" s="16"/>
      <c r="IR56" s="16"/>
      <c r="IS56" s="16"/>
      <c r="IT56" s="16"/>
      <c r="IU56" s="16"/>
      <c r="IV56" s="16"/>
    </row>
    <row r="57" spans="1:256" s="23" customFormat="1" ht="15.75" customHeight="1" x14ac:dyDescent="0.2">
      <c r="A57" s="29" t="str">
        <f t="shared" si="11"/>
        <v>53(55)</v>
      </c>
      <c r="B57" s="92" t="s">
        <v>107</v>
      </c>
      <c r="C57" s="62" t="s">
        <v>54</v>
      </c>
      <c r="D57" s="63">
        <f t="shared" si="13"/>
        <v>105.88888888888889</v>
      </c>
      <c r="E57" s="67"/>
      <c r="F57" s="47">
        <f t="shared" si="14"/>
        <v>9</v>
      </c>
      <c r="G57" s="64">
        <f t="shared" si="15"/>
        <v>953</v>
      </c>
      <c r="H57" s="72"/>
      <c r="I57" s="24">
        <f t="shared" si="16"/>
        <v>0</v>
      </c>
      <c r="J57" s="24">
        <f t="shared" si="17"/>
        <v>0</v>
      </c>
      <c r="K57" s="24">
        <f t="shared" si="18"/>
        <v>0</v>
      </c>
      <c r="L57" s="24">
        <f t="shared" si="19"/>
        <v>0</v>
      </c>
      <c r="M57" s="55">
        <f t="shared" si="20"/>
        <v>0</v>
      </c>
      <c r="N57" s="47">
        <v>131</v>
      </c>
      <c r="O57" s="47">
        <v>99</v>
      </c>
      <c r="P57" s="47">
        <v>110</v>
      </c>
      <c r="Q57" s="47">
        <v>113</v>
      </c>
      <c r="R57" s="47">
        <v>80</v>
      </c>
      <c r="S57" s="47">
        <v>108</v>
      </c>
      <c r="T57" s="47">
        <v>131</v>
      </c>
      <c r="U57" s="47">
        <v>112</v>
      </c>
      <c r="V57" s="47">
        <v>69</v>
      </c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17"/>
      <c r="BQ57" s="24"/>
      <c r="BR57" s="24"/>
      <c r="BS57" s="47"/>
      <c r="BT57" s="47"/>
      <c r="BU57" s="47"/>
      <c r="BV57" s="47"/>
      <c r="BW57" s="47"/>
      <c r="BX57" s="47"/>
      <c r="BY57" s="47"/>
      <c r="BZ57" s="47"/>
      <c r="CA57" s="47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17"/>
      <c r="DT57" s="17">
        <v>55</v>
      </c>
      <c r="DU57" s="32">
        <f t="shared" si="24"/>
        <v>53</v>
      </c>
      <c r="DV57" s="32">
        <f t="shared" si="21"/>
        <v>53</v>
      </c>
      <c r="DW57" s="16"/>
      <c r="DX57" s="17">
        <v>1</v>
      </c>
      <c r="DY57" s="17"/>
      <c r="DZ57" s="17"/>
      <c r="EA57" s="16"/>
      <c r="EB57" s="17">
        <v>53</v>
      </c>
      <c r="EC57" s="16"/>
      <c r="ED57" s="17">
        <f t="shared" si="22"/>
        <v>53</v>
      </c>
      <c r="EE57" s="17" t="str">
        <f t="shared" si="23"/>
        <v>(55)</v>
      </c>
      <c r="EF57" s="121" t="s">
        <v>213</v>
      </c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6"/>
      <c r="IN57" s="16"/>
      <c r="IO57" s="16"/>
      <c r="IP57" s="16"/>
      <c r="IQ57" s="16"/>
      <c r="IR57" s="16"/>
      <c r="IS57" s="16"/>
      <c r="IT57" s="16"/>
      <c r="IU57" s="16"/>
      <c r="IV57" s="16"/>
    </row>
    <row r="58" spans="1:256" s="23" customFormat="1" ht="15.75" customHeight="1" x14ac:dyDescent="0.2">
      <c r="A58" s="29" t="str">
        <f t="shared" si="11"/>
        <v>54(56)</v>
      </c>
      <c r="B58" s="33" t="s">
        <v>55</v>
      </c>
      <c r="C58" s="62" t="s">
        <v>95</v>
      </c>
      <c r="D58" s="63">
        <f t="shared" si="13"/>
        <v>105.70370370370371</v>
      </c>
      <c r="E58" s="67"/>
      <c r="F58" s="47">
        <f t="shared" si="14"/>
        <v>27</v>
      </c>
      <c r="G58" s="64">
        <f t="shared" si="15"/>
        <v>2854</v>
      </c>
      <c r="H58" s="72"/>
      <c r="I58" s="24">
        <f t="shared" si="16"/>
        <v>0</v>
      </c>
      <c r="J58" s="24">
        <f t="shared" si="17"/>
        <v>0</v>
      </c>
      <c r="K58" s="24">
        <f t="shared" si="18"/>
        <v>0</v>
      </c>
      <c r="L58" s="24">
        <f t="shared" si="19"/>
        <v>0</v>
      </c>
      <c r="M58" s="55">
        <f t="shared" si="20"/>
        <v>0</v>
      </c>
      <c r="N58" s="47">
        <v>70</v>
      </c>
      <c r="O58" s="47">
        <v>103</v>
      </c>
      <c r="P58" s="47">
        <v>61</v>
      </c>
      <c r="Q58" s="47">
        <v>78</v>
      </c>
      <c r="R58" s="47">
        <v>84</v>
      </c>
      <c r="S58" s="47">
        <v>94</v>
      </c>
      <c r="T58" s="47">
        <v>140</v>
      </c>
      <c r="U58" s="47">
        <v>110</v>
      </c>
      <c r="V58" s="47">
        <v>129</v>
      </c>
      <c r="W58" s="47">
        <v>99</v>
      </c>
      <c r="X58" s="47">
        <v>89</v>
      </c>
      <c r="Y58" s="47">
        <v>140</v>
      </c>
      <c r="Z58" s="47">
        <v>85</v>
      </c>
      <c r="AA58" s="47">
        <v>99</v>
      </c>
      <c r="AB58" s="47">
        <v>111</v>
      </c>
      <c r="AC58" s="47">
        <v>129</v>
      </c>
      <c r="AD58" s="47">
        <v>152</v>
      </c>
      <c r="AE58" s="47">
        <v>108</v>
      </c>
      <c r="AF58" s="47">
        <v>156</v>
      </c>
      <c r="AG58" s="47">
        <v>158</v>
      </c>
      <c r="AH58" s="24">
        <v>75</v>
      </c>
      <c r="AI58" s="24">
        <v>49</v>
      </c>
      <c r="AJ58" s="24">
        <v>111</v>
      </c>
      <c r="AK58" s="24">
        <v>88</v>
      </c>
      <c r="AL58" s="24">
        <v>79</v>
      </c>
      <c r="AM58" s="24">
        <v>132</v>
      </c>
      <c r="AN58" s="24">
        <v>125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17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17"/>
      <c r="DT58" s="17">
        <v>56</v>
      </c>
      <c r="DU58" s="32">
        <f t="shared" si="24"/>
        <v>54</v>
      </c>
      <c r="DV58" s="32">
        <f t="shared" si="21"/>
        <v>54</v>
      </c>
      <c r="DW58"/>
      <c r="DX58" s="17">
        <v>1</v>
      </c>
      <c r="DY58"/>
      <c r="DZ58"/>
      <c r="EA58"/>
      <c r="EB58" s="17">
        <v>109</v>
      </c>
      <c r="EC58"/>
      <c r="ED58" s="17">
        <f t="shared" si="22"/>
        <v>54</v>
      </c>
      <c r="EE58" s="17" t="str">
        <f t="shared" si="23"/>
        <v>(56)</v>
      </c>
      <c r="EF58" s="121" t="s">
        <v>213</v>
      </c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s="23" customFormat="1" ht="15.75" customHeight="1" x14ac:dyDescent="0.2">
      <c r="A59" s="29" t="str">
        <f t="shared" si="11"/>
        <v>55(42)</v>
      </c>
      <c r="B59" s="92" t="s">
        <v>285</v>
      </c>
      <c r="C59" s="62" t="s">
        <v>54</v>
      </c>
      <c r="D59" s="63">
        <f t="shared" si="13"/>
        <v>104</v>
      </c>
      <c r="E59" s="67"/>
      <c r="F59" s="47">
        <f t="shared" si="14"/>
        <v>10</v>
      </c>
      <c r="G59" s="64">
        <f t="shared" si="15"/>
        <v>1040</v>
      </c>
      <c r="H59" s="72"/>
      <c r="I59" s="24">
        <f t="shared" si="16"/>
        <v>0</v>
      </c>
      <c r="J59" s="24">
        <f t="shared" si="17"/>
        <v>0</v>
      </c>
      <c r="K59" s="24">
        <f t="shared" si="18"/>
        <v>0</v>
      </c>
      <c r="L59" s="24">
        <f t="shared" si="19"/>
        <v>0</v>
      </c>
      <c r="M59" s="55">
        <f t="shared" si="20"/>
        <v>0</v>
      </c>
      <c r="N59" s="47">
        <v>119</v>
      </c>
      <c r="O59" s="47">
        <v>109</v>
      </c>
      <c r="P59" s="47">
        <v>99</v>
      </c>
      <c r="Q59" s="47">
        <v>128</v>
      </c>
      <c r="R59" s="47">
        <v>118</v>
      </c>
      <c r="S59" s="47">
        <v>123</v>
      </c>
      <c r="T59" s="47">
        <v>99</v>
      </c>
      <c r="U59" s="47">
        <v>78</v>
      </c>
      <c r="V59" s="47">
        <v>109</v>
      </c>
      <c r="W59" s="47">
        <v>58</v>
      </c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17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17"/>
      <c r="DT59" s="17">
        <v>42</v>
      </c>
      <c r="DU59" s="32">
        <f t="shared" si="24"/>
        <v>55</v>
      </c>
      <c r="DV59" s="32">
        <f t="shared" si="21"/>
        <v>55</v>
      </c>
      <c r="DW59" s="16"/>
      <c r="DX59" s="17">
        <v>1</v>
      </c>
      <c r="DY59" s="17"/>
      <c r="DZ59" s="17"/>
      <c r="EA59" s="16"/>
      <c r="EB59" s="17">
        <v>54</v>
      </c>
      <c r="EC59" s="16"/>
      <c r="ED59" s="17">
        <f t="shared" si="22"/>
        <v>55</v>
      </c>
      <c r="EE59" s="17" t="str">
        <f t="shared" si="23"/>
        <v>(42)</v>
      </c>
      <c r="EF59" s="121" t="s">
        <v>213</v>
      </c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</row>
    <row r="60" spans="1:256" s="23" customFormat="1" ht="15.75" customHeight="1" x14ac:dyDescent="0.2">
      <c r="A60" s="29" t="str">
        <f t="shared" si="11"/>
        <v>56(58)</v>
      </c>
      <c r="B60" s="101" t="s">
        <v>193</v>
      </c>
      <c r="C60" s="102" t="s">
        <v>89</v>
      </c>
      <c r="D60" s="63">
        <f t="shared" si="13"/>
        <v>103.41176470588235</v>
      </c>
      <c r="E60" s="67"/>
      <c r="F60" s="47">
        <f t="shared" si="14"/>
        <v>17</v>
      </c>
      <c r="G60" s="64">
        <f t="shared" si="15"/>
        <v>1758</v>
      </c>
      <c r="H60" s="72"/>
      <c r="I60" s="24">
        <f t="shared" si="16"/>
        <v>0</v>
      </c>
      <c r="J60" s="24">
        <f t="shared" si="17"/>
        <v>0</v>
      </c>
      <c r="K60" s="24">
        <f t="shared" si="18"/>
        <v>0</v>
      </c>
      <c r="L60" s="24">
        <f t="shared" si="19"/>
        <v>0</v>
      </c>
      <c r="M60" s="55">
        <f t="shared" si="20"/>
        <v>0</v>
      </c>
      <c r="N60" s="47">
        <v>86</v>
      </c>
      <c r="O60" s="47">
        <v>71</v>
      </c>
      <c r="P60" s="47">
        <v>91</v>
      </c>
      <c r="Q60" s="47">
        <v>83</v>
      </c>
      <c r="R60" s="47">
        <v>155</v>
      </c>
      <c r="S60" s="47">
        <v>103</v>
      </c>
      <c r="T60" s="47">
        <v>74</v>
      </c>
      <c r="U60" s="47">
        <v>96</v>
      </c>
      <c r="V60" s="47">
        <v>123</v>
      </c>
      <c r="W60" s="47">
        <v>83</v>
      </c>
      <c r="X60" s="47">
        <v>122</v>
      </c>
      <c r="Y60" s="47">
        <v>117</v>
      </c>
      <c r="Z60" s="47">
        <v>76</v>
      </c>
      <c r="AA60" s="47">
        <v>102</v>
      </c>
      <c r="AB60" s="47">
        <v>157</v>
      </c>
      <c r="AC60" s="47">
        <v>94</v>
      </c>
      <c r="AD60" s="47">
        <v>125</v>
      </c>
      <c r="AE60" s="47"/>
      <c r="AF60" s="47"/>
      <c r="AG60" s="47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17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17"/>
      <c r="DT60" s="17">
        <v>58</v>
      </c>
      <c r="DU60" s="32">
        <f t="shared" si="24"/>
        <v>56</v>
      </c>
      <c r="DV60" s="32">
        <f t="shared" si="21"/>
        <v>56</v>
      </c>
      <c r="DW60" s="16"/>
      <c r="DX60" s="17">
        <v>1</v>
      </c>
      <c r="DY60" s="17"/>
      <c r="DZ60" s="17"/>
      <c r="EA60" s="16"/>
      <c r="EB60" s="17">
        <v>55</v>
      </c>
      <c r="EC60" s="16"/>
      <c r="ED60" s="17">
        <f t="shared" si="22"/>
        <v>56</v>
      </c>
      <c r="EE60" s="17" t="str">
        <f t="shared" si="23"/>
        <v>(58)</v>
      </c>
      <c r="EF60" s="121" t="s">
        <v>213</v>
      </c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6"/>
      <c r="IN60" s="16"/>
      <c r="IO60" s="16"/>
      <c r="IP60" s="16"/>
      <c r="IQ60" s="16"/>
      <c r="IR60" s="16"/>
      <c r="IS60" s="16"/>
      <c r="IT60" s="16"/>
      <c r="IU60" s="16"/>
      <c r="IV60" s="16"/>
    </row>
    <row r="61" spans="1:256" s="23" customFormat="1" ht="15.75" customHeight="1" x14ac:dyDescent="0.2">
      <c r="A61" s="29" t="str">
        <f t="shared" si="11"/>
        <v>57(53)</v>
      </c>
      <c r="B61" s="33" t="s">
        <v>111</v>
      </c>
      <c r="C61" s="62" t="s">
        <v>36</v>
      </c>
      <c r="D61" s="63">
        <f t="shared" si="13"/>
        <v>102.46153846153847</v>
      </c>
      <c r="E61" s="67"/>
      <c r="F61" s="47">
        <f t="shared" si="14"/>
        <v>13</v>
      </c>
      <c r="G61" s="64">
        <f t="shared" si="15"/>
        <v>1332</v>
      </c>
      <c r="H61" s="72"/>
      <c r="I61" s="24">
        <f t="shared" si="16"/>
        <v>0</v>
      </c>
      <c r="J61" s="24">
        <f t="shared" si="17"/>
        <v>0</v>
      </c>
      <c r="K61" s="24">
        <f t="shared" si="18"/>
        <v>0</v>
      </c>
      <c r="L61" s="24">
        <f t="shared" si="19"/>
        <v>0</v>
      </c>
      <c r="M61" s="55">
        <f t="shared" si="20"/>
        <v>0</v>
      </c>
      <c r="N61" s="47">
        <v>95</v>
      </c>
      <c r="O61" s="47">
        <v>109</v>
      </c>
      <c r="P61" s="47">
        <v>95</v>
      </c>
      <c r="Q61" s="47">
        <v>77</v>
      </c>
      <c r="R61" s="47">
        <v>156</v>
      </c>
      <c r="S61" s="47">
        <v>122</v>
      </c>
      <c r="T61" s="47">
        <v>119</v>
      </c>
      <c r="U61" s="47">
        <v>77</v>
      </c>
      <c r="V61" s="47">
        <v>118</v>
      </c>
      <c r="W61" s="47">
        <v>103</v>
      </c>
      <c r="X61" s="47">
        <v>70</v>
      </c>
      <c r="Y61" s="47">
        <v>92</v>
      </c>
      <c r="Z61" s="47">
        <v>99</v>
      </c>
      <c r="AA61" s="47"/>
      <c r="AB61" s="47"/>
      <c r="AC61" s="47"/>
      <c r="AD61" s="47"/>
      <c r="AE61" s="47"/>
      <c r="AF61" s="47"/>
      <c r="AG61" s="47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17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17"/>
      <c r="DT61" s="17">
        <v>53</v>
      </c>
      <c r="DU61" s="32">
        <f t="shared" si="24"/>
        <v>57</v>
      </c>
      <c r="DV61" s="32">
        <f t="shared" si="21"/>
        <v>57</v>
      </c>
      <c r="DW61" s="16"/>
      <c r="DX61" s="17">
        <v>1</v>
      </c>
      <c r="DY61" s="17"/>
      <c r="DZ61" s="17"/>
      <c r="EA61" s="16"/>
      <c r="EB61" s="17">
        <v>56</v>
      </c>
      <c r="EC61" s="16"/>
      <c r="ED61" s="17">
        <f t="shared" si="22"/>
        <v>57</v>
      </c>
      <c r="EE61" s="17" t="str">
        <f t="shared" si="23"/>
        <v>(53)</v>
      </c>
      <c r="EF61" s="121" t="s">
        <v>213</v>
      </c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6"/>
      <c r="IN61" s="16"/>
      <c r="IO61" s="16"/>
      <c r="IP61" s="16"/>
      <c r="IQ61" s="16"/>
      <c r="IR61" s="16"/>
      <c r="IS61" s="16"/>
      <c r="IT61" s="16"/>
      <c r="IU61" s="16"/>
      <c r="IV61" s="16"/>
    </row>
    <row r="62" spans="1:256" s="23" customFormat="1" ht="15.75" customHeight="1" x14ac:dyDescent="0.2">
      <c r="A62" s="29" t="str">
        <f t="shared" si="11"/>
        <v>58(57)</v>
      </c>
      <c r="B62" s="92" t="s">
        <v>152</v>
      </c>
      <c r="C62" s="62" t="s">
        <v>95</v>
      </c>
      <c r="D62" s="63">
        <f t="shared" si="13"/>
        <v>102.23333333333333</v>
      </c>
      <c r="E62" s="99"/>
      <c r="F62" s="47">
        <f t="shared" si="14"/>
        <v>30</v>
      </c>
      <c r="G62" s="64">
        <f t="shared" si="15"/>
        <v>3067</v>
      </c>
      <c r="H62" s="72"/>
      <c r="I62" s="24">
        <f t="shared" si="16"/>
        <v>0</v>
      </c>
      <c r="J62" s="24">
        <f t="shared" si="17"/>
        <v>0</v>
      </c>
      <c r="K62" s="24">
        <f t="shared" si="18"/>
        <v>0</v>
      </c>
      <c r="L62" s="24">
        <f t="shared" si="19"/>
        <v>0</v>
      </c>
      <c r="M62" s="55">
        <f t="shared" si="20"/>
        <v>0</v>
      </c>
      <c r="N62" s="24">
        <v>113</v>
      </c>
      <c r="O62" s="24">
        <v>166</v>
      </c>
      <c r="P62" s="24">
        <v>65</v>
      </c>
      <c r="Q62" s="24">
        <v>125</v>
      </c>
      <c r="R62" s="24">
        <v>162</v>
      </c>
      <c r="S62" s="23">
        <v>88</v>
      </c>
      <c r="T62" s="23">
        <v>122</v>
      </c>
      <c r="U62" s="23">
        <v>68</v>
      </c>
      <c r="V62" s="23">
        <v>92</v>
      </c>
      <c r="W62" s="23">
        <v>98</v>
      </c>
      <c r="X62" s="23">
        <v>136</v>
      </c>
      <c r="Y62" s="23">
        <v>157</v>
      </c>
      <c r="Z62" s="23">
        <v>71</v>
      </c>
      <c r="AA62" s="23">
        <v>36</v>
      </c>
      <c r="AB62" s="23">
        <v>98</v>
      </c>
      <c r="AC62" s="23">
        <v>93</v>
      </c>
      <c r="AD62" s="23">
        <v>85</v>
      </c>
      <c r="AE62" s="23">
        <v>111</v>
      </c>
      <c r="AF62" s="23">
        <v>120</v>
      </c>
      <c r="AG62" s="23">
        <v>74</v>
      </c>
      <c r="AH62" s="23">
        <v>115</v>
      </c>
      <c r="AI62" s="23">
        <v>61</v>
      </c>
      <c r="AJ62" s="23">
        <v>67</v>
      </c>
      <c r="AK62" s="23">
        <v>139</v>
      </c>
      <c r="AL62" s="23">
        <v>88</v>
      </c>
      <c r="AM62" s="23">
        <v>146</v>
      </c>
      <c r="AN62" s="23">
        <v>99</v>
      </c>
      <c r="AO62" s="23">
        <v>110</v>
      </c>
      <c r="AP62" s="23">
        <v>106</v>
      </c>
      <c r="AQ62" s="23">
        <v>56</v>
      </c>
      <c r="BP62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S62"/>
      <c r="DT62" s="17">
        <v>57</v>
      </c>
      <c r="DU62" s="32">
        <f t="shared" si="24"/>
        <v>58</v>
      </c>
      <c r="DV62" s="32">
        <f t="shared" si="21"/>
        <v>58</v>
      </c>
      <c r="DW62" s="16"/>
      <c r="DX62" s="17">
        <v>1</v>
      </c>
      <c r="DY62" s="17"/>
      <c r="DZ62" s="17"/>
      <c r="EA62" s="16"/>
      <c r="EB62" s="17">
        <v>57</v>
      </c>
      <c r="EC62" s="16"/>
      <c r="ED62" s="17">
        <f t="shared" si="22"/>
        <v>58</v>
      </c>
      <c r="EE62" s="17" t="str">
        <f t="shared" si="23"/>
        <v>(57)</v>
      </c>
      <c r="EF62" s="121" t="s">
        <v>213</v>
      </c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6"/>
      <c r="IN62" s="16"/>
      <c r="IO62" s="16"/>
      <c r="IP62" s="16"/>
      <c r="IQ62" s="16"/>
      <c r="IR62" s="16"/>
      <c r="IS62" s="16"/>
      <c r="IT62" s="16"/>
      <c r="IU62" s="16"/>
      <c r="IV62" s="16"/>
    </row>
    <row r="63" spans="1:256" s="23" customFormat="1" ht="15.75" customHeight="1" x14ac:dyDescent="0.2">
      <c r="A63" s="29" t="str">
        <f t="shared" si="11"/>
        <v>59(59)</v>
      </c>
      <c r="B63" s="92" t="s">
        <v>171</v>
      </c>
      <c r="C63" s="62" t="s">
        <v>95</v>
      </c>
      <c r="D63" s="63">
        <f t="shared" si="13"/>
        <v>102</v>
      </c>
      <c r="E63" s="67"/>
      <c r="F63" s="47">
        <f t="shared" si="14"/>
        <v>20</v>
      </c>
      <c r="G63" s="64">
        <f t="shared" si="15"/>
        <v>2040</v>
      </c>
      <c r="H63" s="72"/>
      <c r="I63" s="24">
        <f t="shared" si="16"/>
        <v>0</v>
      </c>
      <c r="J63" s="24">
        <f t="shared" si="17"/>
        <v>0</v>
      </c>
      <c r="K63" s="24">
        <f t="shared" si="18"/>
        <v>0</v>
      </c>
      <c r="L63" s="24">
        <f t="shared" si="19"/>
        <v>0</v>
      </c>
      <c r="M63" s="55">
        <f t="shared" si="20"/>
        <v>0</v>
      </c>
      <c r="N63" s="47">
        <v>143</v>
      </c>
      <c r="O63" s="47">
        <v>145</v>
      </c>
      <c r="P63" s="47">
        <v>103</v>
      </c>
      <c r="Q63" s="47">
        <v>66</v>
      </c>
      <c r="R63" s="47">
        <v>70</v>
      </c>
      <c r="S63" s="47">
        <v>93</v>
      </c>
      <c r="T63" s="47">
        <v>108</v>
      </c>
      <c r="U63" s="47">
        <v>88</v>
      </c>
      <c r="V63" s="47">
        <v>69</v>
      </c>
      <c r="W63" s="47">
        <v>104</v>
      </c>
      <c r="X63" s="47">
        <v>80</v>
      </c>
      <c r="Y63" s="47">
        <v>111</v>
      </c>
      <c r="Z63" s="47">
        <v>87</v>
      </c>
      <c r="AA63" s="47">
        <v>90</v>
      </c>
      <c r="AB63" s="47">
        <v>150</v>
      </c>
      <c r="AC63" s="47">
        <v>105</v>
      </c>
      <c r="AD63" s="47">
        <v>112</v>
      </c>
      <c r="AE63" s="47">
        <v>116</v>
      </c>
      <c r="AF63" s="47">
        <v>121</v>
      </c>
      <c r="AG63" s="47">
        <v>79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17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17"/>
      <c r="DT63" s="17">
        <v>59</v>
      </c>
      <c r="DU63" s="32">
        <f t="shared" si="24"/>
        <v>59</v>
      </c>
      <c r="DV63" s="32">
        <f t="shared" si="21"/>
        <v>59</v>
      </c>
      <c r="DW63" s="16"/>
      <c r="DX63" s="17">
        <v>1</v>
      </c>
      <c r="DY63" s="17"/>
      <c r="DZ63" s="17"/>
      <c r="EA63" s="16"/>
      <c r="EB63" s="17">
        <v>58</v>
      </c>
      <c r="EC63" s="16"/>
      <c r="ED63" s="17">
        <f t="shared" si="22"/>
        <v>59</v>
      </c>
      <c r="EE63" s="17" t="str">
        <f t="shared" si="23"/>
        <v>(59)</v>
      </c>
      <c r="EF63" s="121" t="s">
        <v>213</v>
      </c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  <c r="IV63" s="16"/>
    </row>
    <row r="64" spans="1:256" s="23" customFormat="1" ht="15.75" customHeight="1" x14ac:dyDescent="0.2">
      <c r="A64" s="29" t="str">
        <f t="shared" si="11"/>
        <v>60(62)</v>
      </c>
      <c r="B64" s="101" t="s">
        <v>188</v>
      </c>
      <c r="C64" s="102" t="s">
        <v>49</v>
      </c>
      <c r="D64" s="63">
        <f t="shared" si="13"/>
        <v>101.84615384615384</v>
      </c>
      <c r="E64" s="67"/>
      <c r="F64" s="47">
        <f t="shared" si="14"/>
        <v>26</v>
      </c>
      <c r="G64" s="64">
        <f t="shared" si="15"/>
        <v>2648</v>
      </c>
      <c r="H64" s="72"/>
      <c r="I64" s="24">
        <f t="shared" si="16"/>
        <v>0</v>
      </c>
      <c r="J64" s="24">
        <f t="shared" si="17"/>
        <v>0</v>
      </c>
      <c r="K64" s="24">
        <f t="shared" si="18"/>
        <v>0</v>
      </c>
      <c r="L64" s="24">
        <f t="shared" si="19"/>
        <v>0</v>
      </c>
      <c r="M64" s="55">
        <f t="shared" si="20"/>
        <v>0</v>
      </c>
      <c r="N64" s="47">
        <v>118</v>
      </c>
      <c r="O64" s="47">
        <v>84</v>
      </c>
      <c r="P64" s="47">
        <v>67</v>
      </c>
      <c r="Q64" s="47">
        <v>123</v>
      </c>
      <c r="R64" s="47">
        <v>94</v>
      </c>
      <c r="S64" s="47">
        <v>118</v>
      </c>
      <c r="T64" s="47">
        <v>97</v>
      </c>
      <c r="U64" s="47">
        <v>79</v>
      </c>
      <c r="V64" s="47">
        <v>87</v>
      </c>
      <c r="W64" s="47">
        <v>92</v>
      </c>
      <c r="X64" s="47">
        <v>85</v>
      </c>
      <c r="Y64" s="47">
        <v>92</v>
      </c>
      <c r="Z64" s="47">
        <v>112</v>
      </c>
      <c r="AA64" s="47">
        <v>94</v>
      </c>
      <c r="AB64" s="47">
        <v>104</v>
      </c>
      <c r="AC64" s="47">
        <v>107</v>
      </c>
      <c r="AD64" s="47">
        <v>85</v>
      </c>
      <c r="AE64" s="47">
        <v>81</v>
      </c>
      <c r="AF64" s="47">
        <v>109</v>
      </c>
      <c r="AG64" s="47">
        <v>94</v>
      </c>
      <c r="AH64" s="24">
        <v>136</v>
      </c>
      <c r="AI64" s="24">
        <v>120</v>
      </c>
      <c r="AJ64" s="24">
        <v>95</v>
      </c>
      <c r="AK64" s="24">
        <v>136</v>
      </c>
      <c r="AL64" s="24">
        <v>126</v>
      </c>
      <c r="AM64" s="24">
        <v>113</v>
      </c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17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17"/>
      <c r="DT64" s="17">
        <v>62</v>
      </c>
      <c r="DU64" s="32">
        <f t="shared" si="24"/>
        <v>60</v>
      </c>
      <c r="DV64" s="32">
        <f t="shared" si="21"/>
        <v>60</v>
      </c>
      <c r="DW64" s="16"/>
      <c r="DX64" s="17">
        <v>1</v>
      </c>
      <c r="DY64" s="17"/>
      <c r="DZ64" s="17"/>
      <c r="EA64" s="16"/>
      <c r="EB64" s="17">
        <v>59</v>
      </c>
      <c r="EC64" s="16"/>
      <c r="ED64" s="17">
        <f t="shared" si="22"/>
        <v>60</v>
      </c>
      <c r="EE64" s="17" t="str">
        <f t="shared" si="23"/>
        <v>(62)</v>
      </c>
      <c r="EF64" s="121" t="s">
        <v>213</v>
      </c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  <c r="IV64" s="16"/>
    </row>
    <row r="65" spans="1:256" s="23" customFormat="1" ht="15.75" customHeight="1" x14ac:dyDescent="0.2">
      <c r="A65" s="29" t="str">
        <f t="shared" si="11"/>
        <v>61(60)</v>
      </c>
      <c r="B65" s="92" t="s">
        <v>61</v>
      </c>
      <c r="C65" s="95" t="s">
        <v>95</v>
      </c>
      <c r="D65" s="63">
        <f t="shared" si="13"/>
        <v>101.3125</v>
      </c>
      <c r="E65" s="67"/>
      <c r="F65" s="47">
        <f t="shared" si="14"/>
        <v>16</v>
      </c>
      <c r="G65" s="64">
        <f t="shared" si="15"/>
        <v>1621</v>
      </c>
      <c r="H65" s="72"/>
      <c r="I65" s="24">
        <f t="shared" si="16"/>
        <v>0</v>
      </c>
      <c r="J65" s="24">
        <f t="shared" si="17"/>
        <v>0</v>
      </c>
      <c r="K65" s="24">
        <f t="shared" si="18"/>
        <v>0</v>
      </c>
      <c r="L65" s="24">
        <f t="shared" si="19"/>
        <v>0</v>
      </c>
      <c r="M65" s="55">
        <f t="shared" si="20"/>
        <v>0</v>
      </c>
      <c r="N65" s="47">
        <v>102</v>
      </c>
      <c r="O65" s="47">
        <v>182</v>
      </c>
      <c r="P65" s="47">
        <v>47</v>
      </c>
      <c r="Q65" s="47">
        <v>62</v>
      </c>
      <c r="R65" s="47">
        <v>99</v>
      </c>
      <c r="S65" s="47">
        <v>105</v>
      </c>
      <c r="T65" s="47">
        <v>101</v>
      </c>
      <c r="U65" s="47">
        <v>107</v>
      </c>
      <c r="V65" s="47">
        <v>93</v>
      </c>
      <c r="W65" s="47">
        <v>70</v>
      </c>
      <c r="X65" s="47">
        <v>182</v>
      </c>
      <c r="Y65" s="47">
        <v>159</v>
      </c>
      <c r="Z65" s="47">
        <v>92</v>
      </c>
      <c r="AA65" s="47">
        <v>92</v>
      </c>
      <c r="AB65" s="47">
        <v>49</v>
      </c>
      <c r="AC65" s="47">
        <v>79</v>
      </c>
      <c r="AD65" s="47"/>
      <c r="AE65" s="47"/>
      <c r="AF65" s="47"/>
      <c r="AG65" s="47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17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17"/>
      <c r="DT65" s="17">
        <v>60</v>
      </c>
      <c r="DU65" s="32">
        <f t="shared" si="24"/>
        <v>61</v>
      </c>
      <c r="DV65" s="32">
        <f t="shared" si="21"/>
        <v>61</v>
      </c>
      <c r="DW65" s="16"/>
      <c r="DX65" s="17">
        <v>1</v>
      </c>
      <c r="DY65" s="17"/>
      <c r="DZ65" s="17"/>
      <c r="EA65" s="16"/>
      <c r="EB65" s="17">
        <v>60</v>
      </c>
      <c r="EC65" s="16"/>
      <c r="ED65" s="17">
        <f t="shared" si="22"/>
        <v>61</v>
      </c>
      <c r="EE65" s="17" t="str">
        <f t="shared" si="23"/>
        <v>(60)</v>
      </c>
      <c r="EF65" s="121" t="s">
        <v>213</v>
      </c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  <c r="IV65" s="16"/>
    </row>
    <row r="66" spans="1:256" s="23" customFormat="1" ht="15.75" customHeight="1" x14ac:dyDescent="0.2">
      <c r="A66" s="61" t="str">
        <f t="shared" ref="A66:A69" si="25">IF(H66="x",DU66&amp;" ("&amp;EF66&amp;")",DU66&amp;" ("&amp;DT66&amp;")")</f>
        <v>62 (61)</v>
      </c>
      <c r="B66" s="92" t="s">
        <v>221</v>
      </c>
      <c r="C66" s="62" t="s">
        <v>95</v>
      </c>
      <c r="D66" s="63">
        <f t="shared" si="13"/>
        <v>100.23529411764706</v>
      </c>
      <c r="E66"/>
      <c r="F66" s="24">
        <f t="shared" si="14"/>
        <v>17</v>
      </c>
      <c r="G66" s="14">
        <f t="shared" si="15"/>
        <v>1704</v>
      </c>
      <c r="H66" s="72"/>
      <c r="I66" s="24">
        <f t="shared" si="16"/>
        <v>0</v>
      </c>
      <c r="J66" s="24">
        <f t="shared" si="17"/>
        <v>0</v>
      </c>
      <c r="K66" s="24">
        <f t="shared" si="18"/>
        <v>0</v>
      </c>
      <c r="L66" s="24">
        <f t="shared" si="19"/>
        <v>0</v>
      </c>
      <c r="M66" s="55">
        <f t="shared" si="20"/>
        <v>0</v>
      </c>
      <c r="N66" s="47">
        <v>132</v>
      </c>
      <c r="O66" s="47">
        <v>113</v>
      </c>
      <c r="P66" s="47">
        <v>85</v>
      </c>
      <c r="Q66" s="47">
        <v>57</v>
      </c>
      <c r="R66" s="47">
        <v>105</v>
      </c>
      <c r="S66" s="47">
        <v>76</v>
      </c>
      <c r="T66" s="47">
        <v>109</v>
      </c>
      <c r="U66" s="47">
        <v>122</v>
      </c>
      <c r="V66" s="47">
        <v>72</v>
      </c>
      <c r="W66" s="47">
        <v>108</v>
      </c>
      <c r="X66" s="47">
        <v>91</v>
      </c>
      <c r="Y66" s="47">
        <v>112</v>
      </c>
      <c r="Z66" s="47">
        <v>111</v>
      </c>
      <c r="AA66" s="47">
        <v>122</v>
      </c>
      <c r="AB66" s="47">
        <v>113</v>
      </c>
      <c r="AC66" s="47">
        <v>78</v>
      </c>
      <c r="AD66" s="47">
        <v>98</v>
      </c>
      <c r="AE66" s="47"/>
      <c r="AF66" s="47"/>
      <c r="AG66" s="47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17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17"/>
      <c r="DT66" s="17">
        <v>61</v>
      </c>
      <c r="DU66" s="32">
        <f t="shared" si="24"/>
        <v>62</v>
      </c>
      <c r="DV66" s="32">
        <f t="shared" si="21"/>
        <v>62</v>
      </c>
      <c r="DW66" s="16"/>
      <c r="DX66" s="17">
        <v>1</v>
      </c>
      <c r="DY66" s="17"/>
      <c r="DZ66" s="17"/>
      <c r="EA66" s="16"/>
      <c r="EB66" s="17">
        <v>61</v>
      </c>
      <c r="EC66" s="16"/>
      <c r="ED66" s="17">
        <f t="shared" si="22"/>
        <v>62</v>
      </c>
      <c r="EE66" s="17" t="str">
        <f t="shared" si="23"/>
        <v>(61)</v>
      </c>
      <c r="EF66" s="121" t="s">
        <v>213</v>
      </c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  <c r="IV66" s="16"/>
    </row>
    <row r="67" spans="1:256" s="23" customFormat="1" ht="15.75" customHeight="1" x14ac:dyDescent="0.2">
      <c r="A67" s="61" t="str">
        <f t="shared" si="25"/>
        <v>63 (64)</v>
      </c>
      <c r="B67" s="40" t="s">
        <v>90</v>
      </c>
      <c r="C67" s="45" t="s">
        <v>88</v>
      </c>
      <c r="D67" s="38">
        <f t="shared" si="13"/>
        <v>98.63636363636364</v>
      </c>
      <c r="E67"/>
      <c r="F67" s="24">
        <f t="shared" si="14"/>
        <v>33</v>
      </c>
      <c r="G67" s="14">
        <f t="shared" si="15"/>
        <v>3255</v>
      </c>
      <c r="H67" s="72"/>
      <c r="I67" s="24">
        <f t="shared" si="16"/>
        <v>0</v>
      </c>
      <c r="J67" s="24">
        <f t="shared" si="17"/>
        <v>0</v>
      </c>
      <c r="K67" s="24">
        <f t="shared" si="18"/>
        <v>0</v>
      </c>
      <c r="L67" s="24">
        <f t="shared" si="19"/>
        <v>0</v>
      </c>
      <c r="M67" s="55">
        <f t="shared" si="20"/>
        <v>0</v>
      </c>
      <c r="N67" s="47">
        <v>43</v>
      </c>
      <c r="O67" s="47">
        <v>77</v>
      </c>
      <c r="P67" s="47">
        <v>126</v>
      </c>
      <c r="Q67" s="47">
        <v>65</v>
      </c>
      <c r="R67" s="47">
        <v>96</v>
      </c>
      <c r="S67" s="47">
        <v>116</v>
      </c>
      <c r="T67" s="47">
        <v>121</v>
      </c>
      <c r="U67" s="47">
        <v>98</v>
      </c>
      <c r="V67" s="47">
        <v>73</v>
      </c>
      <c r="W67" s="47">
        <v>64</v>
      </c>
      <c r="X67" s="47">
        <v>125</v>
      </c>
      <c r="Y67" s="47">
        <v>102</v>
      </c>
      <c r="Z67" s="47">
        <v>86</v>
      </c>
      <c r="AA67" s="47">
        <v>94</v>
      </c>
      <c r="AB67" s="47">
        <v>136</v>
      </c>
      <c r="AC67" s="47">
        <v>53</v>
      </c>
      <c r="AD67" s="47">
        <v>123</v>
      </c>
      <c r="AE67" s="47">
        <v>125</v>
      </c>
      <c r="AF67" s="47">
        <v>114</v>
      </c>
      <c r="AG67" s="47">
        <v>122</v>
      </c>
      <c r="AH67" s="24">
        <v>110</v>
      </c>
      <c r="AI67" s="24">
        <v>132</v>
      </c>
      <c r="AJ67" s="24">
        <v>86</v>
      </c>
      <c r="AK67" s="24">
        <v>122</v>
      </c>
      <c r="AL67" s="24">
        <v>119</v>
      </c>
      <c r="AM67" s="24">
        <v>129</v>
      </c>
      <c r="AN67" s="24">
        <v>145</v>
      </c>
      <c r="AO67" s="24">
        <v>37</v>
      </c>
      <c r="AP67" s="24">
        <v>79</v>
      </c>
      <c r="AQ67" s="24">
        <v>117</v>
      </c>
      <c r="AR67" s="24">
        <v>120</v>
      </c>
      <c r="AS67" s="24">
        <v>71</v>
      </c>
      <c r="AT67" s="24">
        <v>29</v>
      </c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17"/>
      <c r="BQ67" s="24"/>
      <c r="BR67" s="24"/>
      <c r="BS67" s="47"/>
      <c r="BT67" s="47"/>
      <c r="BU67" s="47"/>
      <c r="BV67" s="47"/>
      <c r="BW67" s="47"/>
      <c r="BX67" s="47"/>
      <c r="BY67" s="47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17"/>
      <c r="DT67" s="17">
        <v>64</v>
      </c>
      <c r="DU67" s="32">
        <f t="shared" si="24"/>
        <v>63</v>
      </c>
      <c r="DV67" s="32">
        <f t="shared" si="21"/>
        <v>63</v>
      </c>
      <c r="DW67" s="16"/>
      <c r="DX67" s="17">
        <v>1</v>
      </c>
      <c r="DY67" s="17"/>
      <c r="DZ67" s="17"/>
      <c r="EA67" s="16"/>
      <c r="EB67" s="17">
        <v>62</v>
      </c>
      <c r="EC67" s="16"/>
      <c r="ED67" s="17">
        <f t="shared" si="22"/>
        <v>63</v>
      </c>
      <c r="EE67" s="17" t="str">
        <f t="shared" si="23"/>
        <v>(64)</v>
      </c>
      <c r="EF67" s="121" t="s">
        <v>213</v>
      </c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  <c r="IV67" s="16"/>
    </row>
    <row r="68" spans="1:256" s="23" customFormat="1" ht="15.75" customHeight="1" x14ac:dyDescent="0.2">
      <c r="A68" s="61" t="str">
        <f t="shared" si="25"/>
        <v>64 (66)</v>
      </c>
      <c r="B68" s="33" t="s">
        <v>151</v>
      </c>
      <c r="C68" s="62" t="s">
        <v>65</v>
      </c>
      <c r="D68" s="63">
        <f t="shared" si="13"/>
        <v>97</v>
      </c>
      <c r="E68"/>
      <c r="F68" s="24">
        <f t="shared" si="14"/>
        <v>9</v>
      </c>
      <c r="G68" s="14">
        <f t="shared" si="15"/>
        <v>873</v>
      </c>
      <c r="H68" s="72"/>
      <c r="I68" s="24">
        <f t="shared" si="16"/>
        <v>0</v>
      </c>
      <c r="J68" s="24">
        <f t="shared" si="17"/>
        <v>0</v>
      </c>
      <c r="K68" s="24">
        <f t="shared" si="18"/>
        <v>0</v>
      </c>
      <c r="L68" s="24">
        <f t="shared" si="19"/>
        <v>0</v>
      </c>
      <c r="M68" s="55">
        <f t="shared" si="20"/>
        <v>0</v>
      </c>
      <c r="N68" s="47">
        <v>60</v>
      </c>
      <c r="O68" s="47">
        <v>84</v>
      </c>
      <c r="P68" s="47">
        <v>111</v>
      </c>
      <c r="Q68" s="47">
        <v>118</v>
      </c>
      <c r="R68" s="47">
        <v>109</v>
      </c>
      <c r="S68" s="47">
        <v>119</v>
      </c>
      <c r="T68" s="47">
        <v>85</v>
      </c>
      <c r="U68" s="47">
        <v>92</v>
      </c>
      <c r="V68" s="47">
        <v>95</v>
      </c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17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17"/>
      <c r="DT68" s="17">
        <v>66</v>
      </c>
      <c r="DU68" s="32">
        <f t="shared" si="24"/>
        <v>64</v>
      </c>
      <c r="DV68" s="32">
        <f t="shared" si="21"/>
        <v>64</v>
      </c>
      <c r="DW68" s="16"/>
      <c r="DX68" s="17">
        <v>1</v>
      </c>
      <c r="DY68" s="17"/>
      <c r="DZ68" s="17"/>
      <c r="EA68" s="16"/>
      <c r="EB68" s="17">
        <v>64</v>
      </c>
      <c r="EC68" s="16"/>
      <c r="ED68" s="17">
        <f t="shared" si="22"/>
        <v>64</v>
      </c>
      <c r="EE68" s="17" t="str">
        <f t="shared" si="23"/>
        <v>(66)</v>
      </c>
      <c r="EF68" s="121" t="s">
        <v>213</v>
      </c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</row>
    <row r="69" spans="1:256" s="23" customFormat="1" ht="15.75" customHeight="1" x14ac:dyDescent="0.2">
      <c r="A69" s="61" t="str">
        <f t="shared" si="25"/>
        <v>65 (67)</v>
      </c>
      <c r="B69" s="92" t="s">
        <v>190</v>
      </c>
      <c r="C69" s="62" t="s">
        <v>211</v>
      </c>
      <c r="D69" s="63">
        <f t="shared" ref="D69:D100" si="26">IF(F69&gt;0.5,(G69/F69),0)</f>
        <v>96.5</v>
      </c>
      <c r="E69" s="67"/>
      <c r="F69" s="47">
        <f t="shared" ref="F69:F100" si="27">COUNT(N69:BO69)</f>
        <v>4</v>
      </c>
      <c r="G69" s="64">
        <f t="shared" ref="G69:G100" si="28">SUM(N69:BO69)</f>
        <v>386</v>
      </c>
      <c r="H69" s="72"/>
      <c r="I69" s="24">
        <f t="shared" ref="I69:I100" si="29">COUNTIF(BQ69:DR69,2)</f>
        <v>0</v>
      </c>
      <c r="J69" s="24">
        <f t="shared" ref="J69:J100" si="30">COUNTIF(BQ69:DR69,-2)</f>
        <v>0</v>
      </c>
      <c r="K69" s="24">
        <f t="shared" ref="K69:K100" si="31">COUNTIF(BQ69:DR69,1)</f>
        <v>0</v>
      </c>
      <c r="L69" s="24">
        <f t="shared" ref="L69:L100" si="32">COUNTIF(BQ69:DR69,-1)</f>
        <v>0</v>
      </c>
      <c r="M69" s="55">
        <f t="shared" ref="M69:M100" si="33">IF(F69&gt;0,(I69+K69)/(F69),0)</f>
        <v>0</v>
      </c>
      <c r="N69" s="47">
        <v>132</v>
      </c>
      <c r="O69" s="47">
        <v>102</v>
      </c>
      <c r="P69" s="47">
        <v>56</v>
      </c>
      <c r="Q69" s="47">
        <v>96</v>
      </c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17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17"/>
      <c r="DT69" s="17">
        <v>67</v>
      </c>
      <c r="DU69" s="32">
        <f t="shared" si="24"/>
        <v>65</v>
      </c>
      <c r="DV69" s="32">
        <f t="shared" ref="DV69:DV100" si="34">IF(DX69=1,ROW(65:65),"-")</f>
        <v>65</v>
      </c>
      <c r="DW69" s="16"/>
      <c r="DX69" s="17">
        <v>1</v>
      </c>
      <c r="DY69" s="17"/>
      <c r="DZ69" s="17"/>
      <c r="EA69" s="16"/>
      <c r="EB69" s="17">
        <v>65</v>
      </c>
      <c r="EC69" s="16"/>
      <c r="ED69" s="17">
        <f t="shared" ref="ED69:ED100" si="35">IF(DX69=1,DU69,IF(DX69="",DU69,""))</f>
        <v>65</v>
      </c>
      <c r="EE69" s="17" t="str">
        <f t="shared" ref="EE69:EE100" si="36">IF(DX69=1,"("&amp;DT69&amp;")","("&amp;DV69&amp;")")</f>
        <v>(67)</v>
      </c>
      <c r="EF69" s="121" t="s">
        <v>213</v>
      </c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6"/>
      <c r="IN69" s="16"/>
      <c r="IO69" s="16"/>
      <c r="IP69" s="16"/>
      <c r="IQ69" s="16"/>
      <c r="IR69" s="16"/>
      <c r="IS69" s="16"/>
      <c r="IT69" s="16"/>
      <c r="IU69" s="16"/>
      <c r="IV69" s="16"/>
    </row>
    <row r="70" spans="1:256" s="23" customFormat="1" ht="15.75" customHeight="1" x14ac:dyDescent="0.2">
      <c r="A70" s="61" t="str">
        <f t="shared" ref="A70:A123" si="37">IF(H70="x",DU70&amp;" ("&amp;EF70&amp;")",DU70&amp;" ("&amp;DT70&amp;")")</f>
        <v>66 (63)</v>
      </c>
      <c r="B70" s="33" t="s">
        <v>81</v>
      </c>
      <c r="C70" s="62" t="s">
        <v>115</v>
      </c>
      <c r="D70" s="63">
        <f t="shared" si="26"/>
        <v>96.481481481481481</v>
      </c>
      <c r="E70"/>
      <c r="F70" s="24">
        <f t="shared" si="27"/>
        <v>27</v>
      </c>
      <c r="G70" s="14">
        <f t="shared" si="28"/>
        <v>2605</v>
      </c>
      <c r="H70" s="72"/>
      <c r="I70" s="24">
        <f t="shared" si="29"/>
        <v>0</v>
      </c>
      <c r="J70" s="24">
        <f t="shared" si="30"/>
        <v>0</v>
      </c>
      <c r="K70" s="24">
        <f t="shared" si="31"/>
        <v>0</v>
      </c>
      <c r="L70" s="24">
        <f t="shared" si="32"/>
        <v>0</v>
      </c>
      <c r="M70" s="55">
        <f t="shared" si="33"/>
        <v>0</v>
      </c>
      <c r="N70" s="47">
        <v>81</v>
      </c>
      <c r="O70" s="47">
        <v>101</v>
      </c>
      <c r="P70" s="47">
        <v>84</v>
      </c>
      <c r="Q70" s="47">
        <v>88</v>
      </c>
      <c r="R70" s="47">
        <v>109</v>
      </c>
      <c r="S70" s="47">
        <v>105</v>
      </c>
      <c r="T70" s="47">
        <v>69</v>
      </c>
      <c r="U70" s="47">
        <v>79</v>
      </c>
      <c r="V70" s="47">
        <v>87</v>
      </c>
      <c r="W70" s="47">
        <v>59</v>
      </c>
      <c r="X70" s="47">
        <v>96</v>
      </c>
      <c r="Y70" s="47">
        <v>121</v>
      </c>
      <c r="Z70" s="47">
        <v>157</v>
      </c>
      <c r="AA70" s="47">
        <v>107</v>
      </c>
      <c r="AB70" s="47">
        <v>77</v>
      </c>
      <c r="AC70" s="47">
        <v>67</v>
      </c>
      <c r="AD70" s="47">
        <v>97</v>
      </c>
      <c r="AE70" s="47">
        <v>80</v>
      </c>
      <c r="AF70" s="47">
        <v>69</v>
      </c>
      <c r="AG70" s="47">
        <v>105</v>
      </c>
      <c r="AH70" s="24">
        <v>125</v>
      </c>
      <c r="AI70" s="24">
        <v>154</v>
      </c>
      <c r="AJ70" s="24">
        <v>115</v>
      </c>
      <c r="AK70" s="24">
        <v>98</v>
      </c>
      <c r="AL70" s="24">
        <v>142</v>
      </c>
      <c r="AM70" s="24">
        <v>80</v>
      </c>
      <c r="AN70" s="24">
        <v>53</v>
      </c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17"/>
      <c r="BQ70" s="24"/>
      <c r="BR70" s="24"/>
      <c r="BS70" s="24"/>
      <c r="BT70" s="24"/>
      <c r="BU70" s="24"/>
      <c r="BV70" s="24"/>
      <c r="BW70" s="24"/>
      <c r="BX70" s="47"/>
      <c r="BY70" s="47"/>
      <c r="BZ70" s="47"/>
      <c r="CA70" s="47"/>
      <c r="CB70" s="47"/>
      <c r="CC70" s="47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17"/>
      <c r="DT70" s="17">
        <v>63</v>
      </c>
      <c r="DU70" s="32">
        <f t="shared" si="24"/>
        <v>66</v>
      </c>
      <c r="DV70" s="32">
        <f t="shared" si="34"/>
        <v>66</v>
      </c>
      <c r="DW70" s="16"/>
      <c r="DX70" s="17">
        <v>1</v>
      </c>
      <c r="DY70" s="17"/>
      <c r="DZ70" s="17"/>
      <c r="EA70" s="16"/>
      <c r="EB70" s="17">
        <v>66</v>
      </c>
      <c r="EC70" s="16"/>
      <c r="ED70" s="17">
        <f t="shared" si="35"/>
        <v>66</v>
      </c>
      <c r="EE70" s="17" t="str">
        <f t="shared" si="36"/>
        <v>(63)</v>
      </c>
      <c r="EF70" s="121" t="s">
        <v>213</v>
      </c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6"/>
      <c r="IN70" s="16"/>
      <c r="IO70" s="16"/>
      <c r="IP70" s="16"/>
      <c r="IQ70" s="16"/>
      <c r="IR70" s="16"/>
      <c r="IS70" s="16"/>
      <c r="IT70" s="16"/>
      <c r="IU70" s="16"/>
      <c r="IV70" s="16"/>
    </row>
    <row r="71" spans="1:256" s="23" customFormat="1" ht="15.75" customHeight="1" x14ac:dyDescent="0.2">
      <c r="A71" s="61" t="str">
        <f t="shared" si="37"/>
        <v>67 (72)</v>
      </c>
      <c r="B71" s="92" t="s">
        <v>178</v>
      </c>
      <c r="C71" s="95" t="s">
        <v>54</v>
      </c>
      <c r="D71" s="63">
        <f t="shared" si="26"/>
        <v>95.478260869565219</v>
      </c>
      <c r="E71" s="67"/>
      <c r="F71" s="47">
        <f t="shared" si="27"/>
        <v>23</v>
      </c>
      <c r="G71" s="64">
        <f t="shared" si="28"/>
        <v>2196</v>
      </c>
      <c r="H71" s="72"/>
      <c r="I71" s="24">
        <f t="shared" si="29"/>
        <v>0</v>
      </c>
      <c r="J71" s="24">
        <f t="shared" si="30"/>
        <v>0</v>
      </c>
      <c r="K71" s="24">
        <f t="shared" si="31"/>
        <v>0</v>
      </c>
      <c r="L71" s="24">
        <f t="shared" si="32"/>
        <v>0</v>
      </c>
      <c r="M71" s="55">
        <f t="shared" si="33"/>
        <v>0</v>
      </c>
      <c r="N71" s="47">
        <v>70</v>
      </c>
      <c r="O71" s="47">
        <v>90</v>
      </c>
      <c r="P71" s="47">
        <v>70</v>
      </c>
      <c r="Q71" s="47">
        <v>134</v>
      </c>
      <c r="R71" s="47">
        <v>95</v>
      </c>
      <c r="S71" s="47">
        <v>103</v>
      </c>
      <c r="T71" s="47">
        <v>75</v>
      </c>
      <c r="U71" s="47">
        <v>55</v>
      </c>
      <c r="V71" s="47">
        <v>88</v>
      </c>
      <c r="W71" s="47">
        <v>68</v>
      </c>
      <c r="X71" s="47">
        <v>66</v>
      </c>
      <c r="Y71" s="47">
        <v>64</v>
      </c>
      <c r="Z71" s="47">
        <v>90</v>
      </c>
      <c r="AA71" s="47">
        <v>85</v>
      </c>
      <c r="AB71" s="47">
        <v>97</v>
      </c>
      <c r="AC71" s="47">
        <v>142</v>
      </c>
      <c r="AD71" s="47">
        <v>142</v>
      </c>
      <c r="AE71" s="47">
        <v>112</v>
      </c>
      <c r="AF71" s="47">
        <v>125</v>
      </c>
      <c r="AG71" s="47">
        <v>107</v>
      </c>
      <c r="AH71" s="24">
        <v>126</v>
      </c>
      <c r="AI71" s="24">
        <v>95</v>
      </c>
      <c r="AJ71" s="24">
        <v>97</v>
      </c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17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17"/>
      <c r="DT71" s="17">
        <v>72</v>
      </c>
      <c r="DU71" s="32">
        <f t="shared" si="24"/>
        <v>67</v>
      </c>
      <c r="DV71" s="32">
        <f t="shared" si="34"/>
        <v>67</v>
      </c>
      <c r="DW71" s="16"/>
      <c r="DX71" s="17">
        <v>1</v>
      </c>
      <c r="DY71" s="17"/>
      <c r="DZ71" s="17"/>
      <c r="EA71" s="16"/>
      <c r="EB71" s="17">
        <v>67</v>
      </c>
      <c r="EC71" s="16"/>
      <c r="ED71" s="17">
        <f t="shared" si="35"/>
        <v>67</v>
      </c>
      <c r="EE71" s="17" t="str">
        <f t="shared" si="36"/>
        <v>(72)</v>
      </c>
      <c r="EF71" s="121" t="s">
        <v>213</v>
      </c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6"/>
      <c r="IN71" s="16"/>
      <c r="IO71" s="16"/>
      <c r="IP71" s="16"/>
      <c r="IQ71" s="16"/>
      <c r="IR71" s="16"/>
      <c r="IS71" s="16"/>
      <c r="IT71" s="16"/>
      <c r="IU71" s="16"/>
      <c r="IV71" s="16"/>
    </row>
    <row r="72" spans="1:256" s="23" customFormat="1" ht="15.75" customHeight="1" x14ac:dyDescent="0.2">
      <c r="A72" s="61" t="str">
        <f t="shared" si="37"/>
        <v>68 (68)</v>
      </c>
      <c r="B72" s="92" t="s">
        <v>92</v>
      </c>
      <c r="C72" s="62" t="s">
        <v>54</v>
      </c>
      <c r="D72" s="63">
        <f t="shared" si="26"/>
        <v>95</v>
      </c>
      <c r="E72" s="67"/>
      <c r="F72" s="47">
        <f t="shared" si="27"/>
        <v>4</v>
      </c>
      <c r="G72" s="64">
        <f t="shared" si="28"/>
        <v>380</v>
      </c>
      <c r="H72" s="72"/>
      <c r="I72" s="24">
        <f t="shared" si="29"/>
        <v>0</v>
      </c>
      <c r="J72" s="24">
        <f t="shared" si="30"/>
        <v>0</v>
      </c>
      <c r="K72" s="24">
        <f t="shared" si="31"/>
        <v>0</v>
      </c>
      <c r="L72" s="24">
        <f t="shared" si="32"/>
        <v>0</v>
      </c>
      <c r="M72" s="55">
        <f t="shared" si="33"/>
        <v>0</v>
      </c>
      <c r="N72" s="47">
        <v>104</v>
      </c>
      <c r="O72" s="47">
        <v>90</v>
      </c>
      <c r="P72" s="47">
        <v>105</v>
      </c>
      <c r="Q72" s="47">
        <v>81</v>
      </c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17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17"/>
      <c r="DT72" s="17">
        <v>68</v>
      </c>
      <c r="DU72" s="32">
        <f t="shared" si="24"/>
        <v>68</v>
      </c>
      <c r="DV72" s="32">
        <f t="shared" si="34"/>
        <v>68</v>
      </c>
      <c r="DW72" s="16"/>
      <c r="DX72" s="17">
        <v>1</v>
      </c>
      <c r="DY72" s="17"/>
      <c r="DZ72" s="17"/>
      <c r="EA72" s="16"/>
      <c r="EB72" s="17">
        <v>68</v>
      </c>
      <c r="EC72" s="16"/>
      <c r="ED72" s="17">
        <f t="shared" si="35"/>
        <v>68</v>
      </c>
      <c r="EE72" s="17" t="str">
        <f t="shared" si="36"/>
        <v>(68)</v>
      </c>
      <c r="EF72" s="121" t="s">
        <v>213</v>
      </c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6"/>
      <c r="IN72" s="16"/>
      <c r="IO72" s="16"/>
      <c r="IP72" s="16"/>
      <c r="IQ72" s="16"/>
      <c r="IR72" s="16"/>
      <c r="IS72" s="16"/>
      <c r="IT72" s="16"/>
      <c r="IU72" s="16"/>
      <c r="IV72" s="16"/>
    </row>
    <row r="73" spans="1:256" s="23" customFormat="1" ht="15.75" customHeight="1" x14ac:dyDescent="0.2">
      <c r="A73" s="61" t="str">
        <f t="shared" si="37"/>
        <v>69 (69)</v>
      </c>
      <c r="B73" s="33" t="s">
        <v>74</v>
      </c>
      <c r="C73" s="62" t="s">
        <v>275</v>
      </c>
      <c r="D73" s="63">
        <f t="shared" si="26"/>
        <v>94.2</v>
      </c>
      <c r="E73" s="67"/>
      <c r="F73" s="47">
        <f t="shared" si="27"/>
        <v>5</v>
      </c>
      <c r="G73" s="64">
        <f t="shared" si="28"/>
        <v>471</v>
      </c>
      <c r="H73" s="72"/>
      <c r="I73" s="24">
        <f t="shared" si="29"/>
        <v>0</v>
      </c>
      <c r="J73" s="24">
        <f t="shared" si="30"/>
        <v>0</v>
      </c>
      <c r="K73" s="24">
        <f t="shared" si="31"/>
        <v>0</v>
      </c>
      <c r="L73" s="24">
        <f t="shared" si="32"/>
        <v>0</v>
      </c>
      <c r="M73" s="55">
        <f t="shared" si="33"/>
        <v>0</v>
      </c>
      <c r="N73" s="47">
        <v>97</v>
      </c>
      <c r="O73" s="47">
        <v>101</v>
      </c>
      <c r="P73" s="47">
        <v>85</v>
      </c>
      <c r="Q73" s="47">
        <v>98</v>
      </c>
      <c r="R73" s="47">
        <v>90</v>
      </c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17"/>
      <c r="BQ73" s="24"/>
      <c r="BR73" s="24"/>
      <c r="BS73" s="47"/>
      <c r="BT73" s="47"/>
      <c r="BU73" s="47"/>
      <c r="BV73" s="47"/>
      <c r="BW73" s="47"/>
      <c r="BX73" s="47"/>
      <c r="BY73" s="47"/>
      <c r="BZ73" s="47"/>
      <c r="CA73" s="47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17"/>
      <c r="DT73" s="17">
        <v>69</v>
      </c>
      <c r="DU73" s="32">
        <f t="shared" si="24"/>
        <v>69</v>
      </c>
      <c r="DV73" s="32">
        <f t="shared" si="34"/>
        <v>69</v>
      </c>
      <c r="DW73" s="16"/>
      <c r="DX73" s="17">
        <v>1</v>
      </c>
      <c r="DY73" s="17"/>
      <c r="DZ73" s="17"/>
      <c r="EA73" s="16"/>
      <c r="EB73" s="17">
        <v>69</v>
      </c>
      <c r="EC73" s="16"/>
      <c r="ED73" s="17">
        <f t="shared" si="35"/>
        <v>69</v>
      </c>
      <c r="EE73" s="17" t="str">
        <f t="shared" si="36"/>
        <v>(69)</v>
      </c>
      <c r="EF73" s="121" t="s">
        <v>213</v>
      </c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6"/>
      <c r="IN73" s="16"/>
      <c r="IO73" s="16"/>
      <c r="IP73" s="16"/>
      <c r="IQ73" s="16"/>
      <c r="IR73" s="16"/>
      <c r="IS73" s="16"/>
      <c r="IT73" s="16"/>
      <c r="IU73" s="16"/>
      <c r="IV73" s="16"/>
    </row>
    <row r="74" spans="1:256" s="23" customFormat="1" ht="15.75" customHeight="1" x14ac:dyDescent="0.2">
      <c r="A74" s="61" t="str">
        <f t="shared" si="37"/>
        <v>70 (70)</v>
      </c>
      <c r="B74" s="33" t="s">
        <v>69</v>
      </c>
      <c r="C74" s="62" t="s">
        <v>65</v>
      </c>
      <c r="D74" s="63">
        <f t="shared" si="26"/>
        <v>93.086956521739125</v>
      </c>
      <c r="E74" s="67"/>
      <c r="F74" s="47">
        <f t="shared" si="27"/>
        <v>23</v>
      </c>
      <c r="G74" s="64">
        <f t="shared" si="28"/>
        <v>2141</v>
      </c>
      <c r="H74" s="72"/>
      <c r="I74" s="24">
        <f t="shared" si="29"/>
        <v>0</v>
      </c>
      <c r="J74" s="24">
        <f t="shared" si="30"/>
        <v>0</v>
      </c>
      <c r="K74" s="24">
        <f t="shared" si="31"/>
        <v>0</v>
      </c>
      <c r="L74" s="24">
        <f t="shared" si="32"/>
        <v>0</v>
      </c>
      <c r="M74" s="55">
        <f t="shared" si="33"/>
        <v>0</v>
      </c>
      <c r="N74" s="24">
        <v>90</v>
      </c>
      <c r="O74" s="24">
        <v>182</v>
      </c>
      <c r="P74" s="24">
        <v>90</v>
      </c>
      <c r="Q74" s="24">
        <v>109</v>
      </c>
      <c r="R74" s="24">
        <v>74</v>
      </c>
      <c r="S74" s="24">
        <v>85</v>
      </c>
      <c r="T74" s="23">
        <v>88</v>
      </c>
      <c r="U74" s="23">
        <v>98</v>
      </c>
      <c r="V74" s="23">
        <v>129</v>
      </c>
      <c r="W74" s="23">
        <v>118</v>
      </c>
      <c r="X74" s="23">
        <v>81</v>
      </c>
      <c r="Y74" s="23">
        <v>81</v>
      </c>
      <c r="Z74" s="23">
        <v>120</v>
      </c>
      <c r="AA74" s="23">
        <v>66</v>
      </c>
      <c r="AB74" s="23">
        <v>68</v>
      </c>
      <c r="AC74" s="23">
        <v>94</v>
      </c>
      <c r="AD74" s="23">
        <v>45</v>
      </c>
      <c r="AE74" s="23">
        <v>67</v>
      </c>
      <c r="AF74" s="23">
        <v>81</v>
      </c>
      <c r="AG74" s="23">
        <v>84</v>
      </c>
      <c r="AH74" s="23">
        <v>78</v>
      </c>
      <c r="AI74" s="23">
        <v>82</v>
      </c>
      <c r="AJ74" s="23">
        <v>131</v>
      </c>
      <c r="BP7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S74"/>
      <c r="DT74" s="17">
        <v>70</v>
      </c>
      <c r="DU74" s="32">
        <f t="shared" si="24"/>
        <v>70</v>
      </c>
      <c r="DV74" s="32">
        <f t="shared" si="34"/>
        <v>70</v>
      </c>
      <c r="DW74" s="16"/>
      <c r="DX74" s="17">
        <v>1</v>
      </c>
      <c r="DY74" s="17"/>
      <c r="DZ74" s="17"/>
      <c r="EA74" s="16"/>
      <c r="EB74" s="17">
        <v>70</v>
      </c>
      <c r="EC74" s="16"/>
      <c r="ED74" s="17">
        <f t="shared" si="35"/>
        <v>70</v>
      </c>
      <c r="EE74" s="17" t="str">
        <f t="shared" si="36"/>
        <v>(70)</v>
      </c>
      <c r="EF74" s="121" t="s">
        <v>213</v>
      </c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6"/>
      <c r="IN74" s="16"/>
      <c r="IO74" s="16"/>
      <c r="IP74" s="16"/>
      <c r="IQ74" s="16"/>
      <c r="IR74" s="16"/>
      <c r="IS74" s="16"/>
      <c r="IT74" s="16"/>
      <c r="IU74" s="16"/>
      <c r="IV74" s="16"/>
    </row>
    <row r="75" spans="1:256" s="23" customFormat="1" ht="15.75" customHeight="1" x14ac:dyDescent="0.2">
      <c r="A75" s="61" t="str">
        <f t="shared" si="37"/>
        <v>71 (71)</v>
      </c>
      <c r="B75" s="92" t="s">
        <v>112</v>
      </c>
      <c r="C75" s="62" t="s">
        <v>41</v>
      </c>
      <c r="D75" s="63">
        <f t="shared" si="26"/>
        <v>92.75</v>
      </c>
      <c r="E75" s="67"/>
      <c r="F75" s="47">
        <f t="shared" si="27"/>
        <v>4</v>
      </c>
      <c r="G75" s="64">
        <f t="shared" si="28"/>
        <v>371</v>
      </c>
      <c r="H75" s="72"/>
      <c r="I75" s="24">
        <f t="shared" si="29"/>
        <v>0</v>
      </c>
      <c r="J75" s="24">
        <f t="shared" si="30"/>
        <v>0</v>
      </c>
      <c r="K75" s="24">
        <f t="shared" si="31"/>
        <v>0</v>
      </c>
      <c r="L75" s="24">
        <f t="shared" si="32"/>
        <v>0</v>
      </c>
      <c r="M75" s="55">
        <f t="shared" si="33"/>
        <v>0</v>
      </c>
      <c r="N75" s="47">
        <v>87</v>
      </c>
      <c r="O75" s="47">
        <v>88</v>
      </c>
      <c r="P75" s="47">
        <v>61</v>
      </c>
      <c r="Q75" s="47">
        <v>135</v>
      </c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17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17"/>
      <c r="DT75" s="17">
        <v>71</v>
      </c>
      <c r="DU75" s="32">
        <f t="shared" ref="DU75:DU106" si="38">IF(AND(D75=D74,D75=D73,D75=D72,D75=D71),ROW(67:67),IF(AND(D75=D74,D75=D73,D75=D72),ROW(68:68),IF(AND(D75=D74,D75=D73),ROW(69:69),IF(D75=D74,ROW(70:70),IF(D75&gt;1,ROW(71:71),"-")))))</f>
        <v>71</v>
      </c>
      <c r="DV75" s="32">
        <f t="shared" si="34"/>
        <v>71</v>
      </c>
      <c r="DW75"/>
      <c r="DX75" s="48">
        <v>1</v>
      </c>
      <c r="DY75"/>
      <c r="DZ75"/>
      <c r="EA75"/>
      <c r="EB75" s="17">
        <v>114</v>
      </c>
      <c r="EC75"/>
      <c r="ED75" s="17">
        <f t="shared" si="35"/>
        <v>71</v>
      </c>
      <c r="EE75" s="17" t="str">
        <f t="shared" si="36"/>
        <v>(71)</v>
      </c>
      <c r="EF75" s="121" t="s">
        <v>213</v>
      </c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s="23" customFormat="1" ht="15.75" customHeight="1" x14ac:dyDescent="0.2">
      <c r="A76" s="61" t="str">
        <f t="shared" si="37"/>
        <v>72 (65)</v>
      </c>
      <c r="B76" s="92" t="s">
        <v>214</v>
      </c>
      <c r="C76" s="95" t="s">
        <v>115</v>
      </c>
      <c r="D76" s="63">
        <f t="shared" si="26"/>
        <v>92.684210526315795</v>
      </c>
      <c r="E76" s="67"/>
      <c r="F76" s="47">
        <f t="shared" si="27"/>
        <v>19</v>
      </c>
      <c r="G76" s="64">
        <f t="shared" si="28"/>
        <v>1761</v>
      </c>
      <c r="H76" s="72"/>
      <c r="I76" s="24">
        <f t="shared" si="29"/>
        <v>0</v>
      </c>
      <c r="J76" s="24">
        <f t="shared" si="30"/>
        <v>0</v>
      </c>
      <c r="K76" s="24">
        <f t="shared" si="31"/>
        <v>0</v>
      </c>
      <c r="L76" s="24">
        <f t="shared" si="32"/>
        <v>0</v>
      </c>
      <c r="M76" s="55">
        <f t="shared" si="33"/>
        <v>0</v>
      </c>
      <c r="N76" s="47">
        <v>101</v>
      </c>
      <c r="O76" s="47">
        <v>110</v>
      </c>
      <c r="P76" s="47">
        <v>92</v>
      </c>
      <c r="Q76" s="47">
        <v>160</v>
      </c>
      <c r="R76" s="47">
        <v>104</v>
      </c>
      <c r="S76" s="47">
        <v>72</v>
      </c>
      <c r="T76" s="47">
        <v>27</v>
      </c>
      <c r="U76" s="47">
        <v>99</v>
      </c>
      <c r="V76" s="47">
        <v>134</v>
      </c>
      <c r="W76" s="47">
        <v>86</v>
      </c>
      <c r="X76" s="47">
        <v>96</v>
      </c>
      <c r="Y76" s="47">
        <v>80</v>
      </c>
      <c r="Z76" s="47">
        <v>101</v>
      </c>
      <c r="AA76" s="47">
        <v>99</v>
      </c>
      <c r="AB76" s="47">
        <v>83</v>
      </c>
      <c r="AC76" s="47">
        <v>59</v>
      </c>
      <c r="AD76" s="47">
        <v>104</v>
      </c>
      <c r="AE76" s="47">
        <v>91</v>
      </c>
      <c r="AF76" s="47">
        <v>63</v>
      </c>
      <c r="AG76" s="47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17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17"/>
      <c r="DT76" s="17">
        <v>65</v>
      </c>
      <c r="DU76" s="32">
        <f t="shared" si="38"/>
        <v>72</v>
      </c>
      <c r="DV76" s="32">
        <f t="shared" si="34"/>
        <v>72</v>
      </c>
      <c r="DW76" s="16"/>
      <c r="DX76" s="17">
        <v>1</v>
      </c>
      <c r="DY76" s="17"/>
      <c r="DZ76" s="17"/>
      <c r="EA76" s="16"/>
      <c r="EB76" s="17">
        <v>71</v>
      </c>
      <c r="EC76" s="16"/>
      <c r="ED76" s="17">
        <f t="shared" si="35"/>
        <v>72</v>
      </c>
      <c r="EE76" s="17" t="str">
        <f t="shared" si="36"/>
        <v>(65)</v>
      </c>
      <c r="EF76" s="121" t="s">
        <v>213</v>
      </c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6"/>
      <c r="IN76" s="16"/>
      <c r="IO76" s="16"/>
      <c r="IP76" s="16"/>
      <c r="IQ76" s="16"/>
      <c r="IR76" s="16"/>
      <c r="IS76" s="16"/>
      <c r="IT76" s="16"/>
      <c r="IU76" s="16"/>
      <c r="IV76" s="16"/>
    </row>
    <row r="77" spans="1:256" s="23" customFormat="1" ht="15.75" customHeight="1" x14ac:dyDescent="0.2">
      <c r="A77" s="61" t="str">
        <f t="shared" si="37"/>
        <v>73 ((-))</v>
      </c>
      <c r="B77" s="101" t="s">
        <v>218</v>
      </c>
      <c r="C77" s="102" t="s">
        <v>54</v>
      </c>
      <c r="D77" s="63">
        <f t="shared" si="26"/>
        <v>91.6</v>
      </c>
      <c r="E77" s="99"/>
      <c r="F77" s="47">
        <f t="shared" si="27"/>
        <v>5</v>
      </c>
      <c r="G77" s="64">
        <f t="shared" si="28"/>
        <v>458</v>
      </c>
      <c r="H77" s="72" t="s">
        <v>227</v>
      </c>
      <c r="I77" s="24">
        <f t="shared" si="29"/>
        <v>0</v>
      </c>
      <c r="J77" s="24">
        <f t="shared" si="30"/>
        <v>0</v>
      </c>
      <c r="K77" s="24">
        <f t="shared" si="31"/>
        <v>0</v>
      </c>
      <c r="L77" s="24">
        <f t="shared" si="32"/>
        <v>0</v>
      </c>
      <c r="M77" s="55">
        <f t="shared" si="33"/>
        <v>0</v>
      </c>
      <c r="N77" s="47">
        <v>122</v>
      </c>
      <c r="O77" s="47">
        <v>65</v>
      </c>
      <c r="P77" s="47">
        <v>112</v>
      </c>
      <c r="Q77" s="47">
        <v>81</v>
      </c>
      <c r="R77" s="47">
        <v>78</v>
      </c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17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17"/>
      <c r="DT77" s="17">
        <v>94</v>
      </c>
      <c r="DU77" s="32">
        <f t="shared" si="38"/>
        <v>73</v>
      </c>
      <c r="DV77" s="32">
        <f t="shared" si="34"/>
        <v>73</v>
      </c>
      <c r="DW77"/>
      <c r="DX77" s="17">
        <v>1</v>
      </c>
      <c r="DY77"/>
      <c r="DZ77"/>
      <c r="EA77"/>
      <c r="EB77" s="17">
        <v>111</v>
      </c>
      <c r="EC77"/>
      <c r="ED77" s="17">
        <f t="shared" si="35"/>
        <v>73</v>
      </c>
      <c r="EE77" s="17" t="str">
        <f t="shared" si="36"/>
        <v>(94)</v>
      </c>
      <c r="EF77" s="121" t="s">
        <v>213</v>
      </c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s="23" customFormat="1" ht="15.75" customHeight="1" x14ac:dyDescent="0.2">
      <c r="A78" s="61" t="str">
        <f t="shared" si="37"/>
        <v>74 (73)</v>
      </c>
      <c r="B78" s="101" t="s">
        <v>181</v>
      </c>
      <c r="C78" s="102" t="s">
        <v>54</v>
      </c>
      <c r="D78" s="63">
        <f t="shared" si="26"/>
        <v>90.4375</v>
      </c>
      <c r="E78" s="67"/>
      <c r="F78" s="47">
        <f t="shared" si="27"/>
        <v>32</v>
      </c>
      <c r="G78" s="64">
        <f t="shared" si="28"/>
        <v>2894</v>
      </c>
      <c r="H78" s="72"/>
      <c r="I78" s="24">
        <f t="shared" si="29"/>
        <v>0</v>
      </c>
      <c r="J78" s="24">
        <f t="shared" si="30"/>
        <v>0</v>
      </c>
      <c r="K78" s="24">
        <f t="shared" si="31"/>
        <v>0</v>
      </c>
      <c r="L78" s="24">
        <f t="shared" si="32"/>
        <v>0</v>
      </c>
      <c r="M78" s="55">
        <f t="shared" si="33"/>
        <v>0</v>
      </c>
      <c r="N78" s="47">
        <v>108</v>
      </c>
      <c r="O78" s="47">
        <v>77</v>
      </c>
      <c r="P78" s="47">
        <v>52</v>
      </c>
      <c r="Q78" s="47">
        <v>45</v>
      </c>
      <c r="R78" s="47">
        <v>68</v>
      </c>
      <c r="S78" s="47">
        <v>133</v>
      </c>
      <c r="T78" s="47">
        <v>89</v>
      </c>
      <c r="U78" s="47">
        <v>59</v>
      </c>
      <c r="V78" s="47">
        <v>125</v>
      </c>
      <c r="W78" s="47">
        <v>81</v>
      </c>
      <c r="X78" s="47">
        <v>98</v>
      </c>
      <c r="Y78" s="47">
        <v>111</v>
      </c>
      <c r="Z78" s="47">
        <v>137</v>
      </c>
      <c r="AA78" s="47">
        <v>118</v>
      </c>
      <c r="AB78" s="47">
        <v>88</v>
      </c>
      <c r="AC78" s="47">
        <v>78</v>
      </c>
      <c r="AD78" s="47">
        <v>81</v>
      </c>
      <c r="AE78" s="47">
        <v>69</v>
      </c>
      <c r="AF78" s="47">
        <v>37</v>
      </c>
      <c r="AG78" s="47">
        <v>96</v>
      </c>
      <c r="AH78" s="24">
        <v>99</v>
      </c>
      <c r="AI78" s="24">
        <v>89</v>
      </c>
      <c r="AJ78" s="24">
        <v>91</v>
      </c>
      <c r="AK78" s="24">
        <v>101</v>
      </c>
      <c r="AL78" s="24">
        <v>157</v>
      </c>
      <c r="AM78" s="24">
        <v>85</v>
      </c>
      <c r="AN78" s="24">
        <v>95</v>
      </c>
      <c r="AO78" s="24">
        <v>84</v>
      </c>
      <c r="AP78" s="24">
        <v>81</v>
      </c>
      <c r="AQ78" s="24">
        <v>85</v>
      </c>
      <c r="AR78" s="24">
        <v>79</v>
      </c>
      <c r="AS78" s="24">
        <v>98</v>
      </c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17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17"/>
      <c r="DT78" s="17">
        <v>73</v>
      </c>
      <c r="DU78" s="32">
        <f t="shared" si="38"/>
        <v>74</v>
      </c>
      <c r="DV78" s="32">
        <f t="shared" si="34"/>
        <v>74</v>
      </c>
      <c r="DW78" s="16"/>
      <c r="DX78" s="17">
        <v>1</v>
      </c>
      <c r="DY78" s="17"/>
      <c r="DZ78" s="17"/>
      <c r="EA78" s="16"/>
      <c r="EB78" s="17">
        <v>72</v>
      </c>
      <c r="EC78" s="16"/>
      <c r="ED78" s="17">
        <f t="shared" si="35"/>
        <v>74</v>
      </c>
      <c r="EE78" s="17" t="str">
        <f t="shared" si="36"/>
        <v>(73)</v>
      </c>
      <c r="EF78" s="121" t="s">
        <v>213</v>
      </c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6"/>
      <c r="IN78" s="16"/>
      <c r="IO78" s="16"/>
      <c r="IP78" s="16"/>
      <c r="IQ78" s="16"/>
      <c r="IR78" s="16"/>
      <c r="IS78" s="16"/>
      <c r="IT78" s="16"/>
      <c r="IU78" s="16"/>
      <c r="IV78" s="16"/>
    </row>
    <row r="79" spans="1:256" s="23" customFormat="1" ht="15.75" customHeight="1" x14ac:dyDescent="0.2">
      <c r="A79" s="61" t="str">
        <f t="shared" si="37"/>
        <v>75 (74)</v>
      </c>
      <c r="B79" s="101" t="s">
        <v>157</v>
      </c>
      <c r="C79" s="102" t="s">
        <v>65</v>
      </c>
      <c r="D79" s="63">
        <f t="shared" si="26"/>
        <v>89.8</v>
      </c>
      <c r="E79" s="67"/>
      <c r="F79" s="47">
        <f t="shared" si="27"/>
        <v>5</v>
      </c>
      <c r="G79" s="64">
        <f t="shared" si="28"/>
        <v>449</v>
      </c>
      <c r="H79" s="72"/>
      <c r="I79" s="24">
        <f t="shared" si="29"/>
        <v>0</v>
      </c>
      <c r="J79" s="24">
        <f t="shared" si="30"/>
        <v>0</v>
      </c>
      <c r="K79" s="24">
        <f t="shared" si="31"/>
        <v>0</v>
      </c>
      <c r="L79" s="24">
        <f t="shared" si="32"/>
        <v>0</v>
      </c>
      <c r="M79" s="55">
        <f t="shared" si="33"/>
        <v>0</v>
      </c>
      <c r="N79" s="47">
        <v>90</v>
      </c>
      <c r="O79" s="47">
        <v>79</v>
      </c>
      <c r="P79" s="47">
        <v>63</v>
      </c>
      <c r="Q79" s="47">
        <v>150</v>
      </c>
      <c r="R79" s="47">
        <v>67</v>
      </c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17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17"/>
      <c r="DT79" s="17">
        <v>74</v>
      </c>
      <c r="DU79" s="32">
        <f t="shared" si="38"/>
        <v>75</v>
      </c>
      <c r="DV79" s="32">
        <f t="shared" si="34"/>
        <v>75</v>
      </c>
      <c r="DW79" s="16"/>
      <c r="DX79" s="17">
        <v>1</v>
      </c>
      <c r="DY79" s="17"/>
      <c r="DZ79" s="17"/>
      <c r="EA79" s="16"/>
      <c r="EB79" s="17">
        <v>73</v>
      </c>
      <c r="EC79" s="16"/>
      <c r="ED79" s="17">
        <f t="shared" si="35"/>
        <v>75</v>
      </c>
      <c r="EE79" s="17" t="str">
        <f t="shared" si="36"/>
        <v>(74)</v>
      </c>
      <c r="EF79" s="121" t="s">
        <v>213</v>
      </c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6"/>
      <c r="IN79" s="16"/>
      <c r="IO79" s="16"/>
      <c r="IP79" s="16"/>
      <c r="IQ79" s="16"/>
      <c r="IR79" s="16"/>
      <c r="IS79" s="16"/>
      <c r="IT79" s="16"/>
      <c r="IU79" s="16"/>
      <c r="IV79" s="16"/>
    </row>
    <row r="80" spans="1:256" s="23" customFormat="1" ht="15.75" customHeight="1" x14ac:dyDescent="0.2">
      <c r="A80" s="61" t="str">
        <f t="shared" si="37"/>
        <v>76 (75)</v>
      </c>
      <c r="B80" s="92" t="s">
        <v>153</v>
      </c>
      <c r="C80" s="95" t="s">
        <v>41</v>
      </c>
      <c r="D80" s="63">
        <f t="shared" si="26"/>
        <v>89.5</v>
      </c>
      <c r="E80" s="67"/>
      <c r="F80" s="47">
        <f t="shared" si="27"/>
        <v>2</v>
      </c>
      <c r="G80" s="64">
        <f t="shared" si="28"/>
        <v>179</v>
      </c>
      <c r="H80" s="72"/>
      <c r="I80" s="24">
        <f t="shared" si="29"/>
        <v>0</v>
      </c>
      <c r="J80" s="24">
        <f t="shared" si="30"/>
        <v>0</v>
      </c>
      <c r="K80" s="24">
        <f t="shared" si="31"/>
        <v>0</v>
      </c>
      <c r="L80" s="24">
        <f t="shared" si="32"/>
        <v>0</v>
      </c>
      <c r="M80" s="55">
        <f t="shared" si="33"/>
        <v>0</v>
      </c>
      <c r="N80" s="47">
        <v>98</v>
      </c>
      <c r="O80" s="47">
        <v>81</v>
      </c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17"/>
      <c r="BQ80" s="47"/>
      <c r="BR80" s="47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17"/>
      <c r="DT80" s="17">
        <v>75</v>
      </c>
      <c r="DU80" s="32">
        <f t="shared" si="38"/>
        <v>76</v>
      </c>
      <c r="DV80" s="32">
        <f t="shared" si="34"/>
        <v>76</v>
      </c>
      <c r="DW80" s="16"/>
      <c r="DX80" s="17">
        <v>1</v>
      </c>
      <c r="DY80" s="17"/>
      <c r="DZ80" s="17"/>
      <c r="EA80" s="16"/>
      <c r="EB80" s="17">
        <v>74</v>
      </c>
      <c r="EC80" s="16"/>
      <c r="ED80" s="17">
        <f t="shared" si="35"/>
        <v>76</v>
      </c>
      <c r="EE80" s="17" t="str">
        <f t="shared" si="36"/>
        <v>(75)</v>
      </c>
      <c r="EF80" s="121" t="s">
        <v>213</v>
      </c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6"/>
      <c r="IN80" s="16"/>
      <c r="IO80" s="16"/>
      <c r="IP80" s="16"/>
      <c r="IQ80" s="16"/>
      <c r="IR80" s="16"/>
      <c r="IS80" s="16"/>
      <c r="IT80" s="16"/>
      <c r="IU80" s="16"/>
      <c r="IV80" s="16"/>
    </row>
    <row r="81" spans="1:256" s="23" customFormat="1" ht="15.75" customHeight="1" x14ac:dyDescent="0.2">
      <c r="A81" s="61" t="str">
        <f t="shared" si="37"/>
        <v>76 (75)</v>
      </c>
      <c r="B81" s="92" t="s">
        <v>75</v>
      </c>
      <c r="C81" s="62" t="s">
        <v>275</v>
      </c>
      <c r="D81" s="63">
        <f t="shared" si="26"/>
        <v>89.5</v>
      </c>
      <c r="E81" s="99"/>
      <c r="F81" s="47">
        <f t="shared" si="27"/>
        <v>4</v>
      </c>
      <c r="G81" s="64">
        <f t="shared" si="28"/>
        <v>358</v>
      </c>
      <c r="H81" s="17"/>
      <c r="I81" s="24">
        <f t="shared" si="29"/>
        <v>0</v>
      </c>
      <c r="J81" s="24">
        <f t="shared" si="30"/>
        <v>0</v>
      </c>
      <c r="K81" s="24">
        <f t="shared" si="31"/>
        <v>0</v>
      </c>
      <c r="L81" s="24">
        <f t="shared" si="32"/>
        <v>0</v>
      </c>
      <c r="M81" s="55">
        <f t="shared" si="33"/>
        <v>0</v>
      </c>
      <c r="N81" s="24">
        <v>43</v>
      </c>
      <c r="O81" s="24">
        <v>84</v>
      </c>
      <c r="P81" s="24">
        <v>103</v>
      </c>
      <c r="Q81" s="24">
        <v>128</v>
      </c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BP81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S81"/>
      <c r="DT81" s="10">
        <v>75</v>
      </c>
      <c r="DU81" s="32">
        <f t="shared" si="38"/>
        <v>76</v>
      </c>
      <c r="DV81" s="32">
        <f t="shared" si="34"/>
        <v>77</v>
      </c>
      <c r="DW81" s="16"/>
      <c r="DX81" s="17">
        <v>1</v>
      </c>
      <c r="DY81" s="17"/>
      <c r="DZ81" s="17"/>
      <c r="EA81" s="16"/>
      <c r="EB81" s="17">
        <v>75</v>
      </c>
      <c r="EC81" s="16"/>
      <c r="ED81" s="17">
        <f t="shared" si="35"/>
        <v>76</v>
      </c>
      <c r="EE81" s="17" t="str">
        <f t="shared" si="36"/>
        <v>(75)</v>
      </c>
      <c r="EF81" s="121" t="s">
        <v>213</v>
      </c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6"/>
      <c r="IN81" s="16"/>
      <c r="IO81" s="16"/>
      <c r="IP81" s="16"/>
      <c r="IQ81" s="16"/>
      <c r="IR81" s="16"/>
      <c r="IS81" s="16"/>
      <c r="IT81" s="16"/>
      <c r="IU81" s="16"/>
      <c r="IV81" s="16"/>
    </row>
    <row r="82" spans="1:256" s="23" customFormat="1" ht="15.75" customHeight="1" x14ac:dyDescent="0.2">
      <c r="A82" s="61" t="str">
        <f t="shared" si="37"/>
        <v>78 (77)</v>
      </c>
      <c r="B82" s="92" t="s">
        <v>216</v>
      </c>
      <c r="C82" s="62" t="s">
        <v>65</v>
      </c>
      <c r="D82" s="63">
        <f t="shared" si="26"/>
        <v>87.75</v>
      </c>
      <c r="E82" s="67"/>
      <c r="F82" s="47">
        <f t="shared" si="27"/>
        <v>4</v>
      </c>
      <c r="G82" s="64">
        <f t="shared" si="28"/>
        <v>351</v>
      </c>
      <c r="H82" s="72"/>
      <c r="I82" s="24">
        <f t="shared" si="29"/>
        <v>0</v>
      </c>
      <c r="J82" s="24">
        <f t="shared" si="30"/>
        <v>0</v>
      </c>
      <c r="K82" s="24">
        <f t="shared" si="31"/>
        <v>0</v>
      </c>
      <c r="L82" s="24">
        <f t="shared" si="32"/>
        <v>0</v>
      </c>
      <c r="M82" s="55">
        <f t="shared" si="33"/>
        <v>0</v>
      </c>
      <c r="N82" s="47">
        <v>105</v>
      </c>
      <c r="O82" s="47">
        <v>92</v>
      </c>
      <c r="P82" s="47">
        <v>96</v>
      </c>
      <c r="Q82" s="47">
        <v>58</v>
      </c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17"/>
      <c r="BQ82" s="24"/>
      <c r="BR82" s="24"/>
      <c r="BS82" s="47"/>
      <c r="BT82" s="47"/>
      <c r="BU82" s="47"/>
      <c r="BV82" s="47"/>
      <c r="BW82" s="47"/>
      <c r="BX82" s="47"/>
      <c r="BY82" s="47"/>
      <c r="BZ82" s="47"/>
      <c r="CA82" s="47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17"/>
      <c r="DT82" s="17">
        <v>77</v>
      </c>
      <c r="DU82" s="32">
        <f t="shared" si="38"/>
        <v>78</v>
      </c>
      <c r="DV82" s="32">
        <f t="shared" si="34"/>
        <v>78</v>
      </c>
      <c r="DW82" s="16"/>
      <c r="DX82" s="17">
        <v>1</v>
      </c>
      <c r="DY82" s="17"/>
      <c r="DZ82" s="17"/>
      <c r="EA82" s="16"/>
      <c r="EB82" s="17">
        <v>76</v>
      </c>
      <c r="EC82" s="16"/>
      <c r="ED82" s="17">
        <f t="shared" si="35"/>
        <v>78</v>
      </c>
      <c r="EE82" s="17" t="str">
        <f t="shared" si="36"/>
        <v>(77)</v>
      </c>
      <c r="EF82" s="121" t="s">
        <v>213</v>
      </c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</row>
    <row r="83" spans="1:256" s="23" customFormat="1" ht="15.75" customHeight="1" x14ac:dyDescent="0.2">
      <c r="A83" s="61" t="str">
        <f t="shared" si="37"/>
        <v>79 ((-))</v>
      </c>
      <c r="B83" s="92" t="s">
        <v>219</v>
      </c>
      <c r="C83" s="62" t="s">
        <v>54</v>
      </c>
      <c r="D83" s="63">
        <f t="shared" si="26"/>
        <v>83.8</v>
      </c>
      <c r="E83" s="99"/>
      <c r="F83" s="47">
        <f t="shared" si="27"/>
        <v>5</v>
      </c>
      <c r="G83" s="64">
        <f t="shared" si="28"/>
        <v>419</v>
      </c>
      <c r="H83" s="72" t="s">
        <v>227</v>
      </c>
      <c r="I83" s="24">
        <f t="shared" si="29"/>
        <v>0</v>
      </c>
      <c r="J83" s="24">
        <f t="shared" si="30"/>
        <v>0</v>
      </c>
      <c r="K83" s="24">
        <f t="shared" si="31"/>
        <v>0</v>
      </c>
      <c r="L83" s="24">
        <f t="shared" si="32"/>
        <v>0</v>
      </c>
      <c r="M83" s="55">
        <f t="shared" si="33"/>
        <v>0</v>
      </c>
      <c r="N83" s="47">
        <v>104</v>
      </c>
      <c r="O83" s="47">
        <v>88</v>
      </c>
      <c r="P83" s="47">
        <v>72</v>
      </c>
      <c r="Q83" s="47">
        <v>71</v>
      </c>
      <c r="R83" s="47">
        <v>84</v>
      </c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17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17"/>
      <c r="DT83" s="17">
        <v>95</v>
      </c>
      <c r="DU83" s="32">
        <f t="shared" si="38"/>
        <v>79</v>
      </c>
      <c r="DV83" s="32">
        <f t="shared" si="34"/>
        <v>79</v>
      </c>
      <c r="DW83" s="16"/>
      <c r="DX83" s="17">
        <v>1</v>
      </c>
      <c r="DY83" s="17"/>
      <c r="DZ83" s="17"/>
      <c r="EA83" s="16"/>
      <c r="EB83" s="17">
        <v>77</v>
      </c>
      <c r="EC83" s="16"/>
      <c r="ED83" s="17">
        <f t="shared" si="35"/>
        <v>79</v>
      </c>
      <c r="EE83" s="17" t="str">
        <f t="shared" si="36"/>
        <v>(95)</v>
      </c>
      <c r="EF83" s="121" t="s">
        <v>213</v>
      </c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</row>
    <row r="84" spans="1:256" s="23" customFormat="1" ht="15.75" customHeight="1" x14ac:dyDescent="0.2">
      <c r="A84" s="61" t="str">
        <f t="shared" si="37"/>
        <v>80 (78)</v>
      </c>
      <c r="B84" s="120" t="s">
        <v>212</v>
      </c>
      <c r="C84" s="115" t="s">
        <v>49</v>
      </c>
      <c r="D84" s="116">
        <f t="shared" si="26"/>
        <v>83.75</v>
      </c>
      <c r="E84" s="117"/>
      <c r="F84" s="118">
        <f t="shared" si="27"/>
        <v>16</v>
      </c>
      <c r="G84" s="119">
        <f t="shared" si="28"/>
        <v>1340</v>
      </c>
      <c r="H84" s="72"/>
      <c r="I84" s="24">
        <f t="shared" si="29"/>
        <v>0</v>
      </c>
      <c r="J84" s="24">
        <f t="shared" si="30"/>
        <v>0</v>
      </c>
      <c r="K84" s="24">
        <f t="shared" si="31"/>
        <v>0</v>
      </c>
      <c r="L84" s="24">
        <f t="shared" si="32"/>
        <v>0</v>
      </c>
      <c r="M84" s="55">
        <f t="shared" si="33"/>
        <v>0</v>
      </c>
      <c r="N84" s="47">
        <v>97</v>
      </c>
      <c r="O84" s="47">
        <v>122</v>
      </c>
      <c r="P84" s="47">
        <v>109</v>
      </c>
      <c r="Q84" s="47">
        <v>75</v>
      </c>
      <c r="R84" s="47">
        <v>42</v>
      </c>
      <c r="S84" s="47">
        <v>78</v>
      </c>
      <c r="T84" s="47">
        <v>65</v>
      </c>
      <c r="U84" s="47">
        <v>88</v>
      </c>
      <c r="V84" s="47">
        <v>96</v>
      </c>
      <c r="W84" s="47">
        <v>51</v>
      </c>
      <c r="X84" s="47">
        <v>53</v>
      </c>
      <c r="Y84" s="47">
        <v>127</v>
      </c>
      <c r="Z84" s="47">
        <v>117</v>
      </c>
      <c r="AA84" s="47">
        <v>54</v>
      </c>
      <c r="AB84" s="47">
        <v>109</v>
      </c>
      <c r="AC84" s="47">
        <v>57</v>
      </c>
      <c r="AD84" s="47"/>
      <c r="AE84" s="47"/>
      <c r="AF84" s="47"/>
      <c r="AG84" s="47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17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17"/>
      <c r="DT84" s="17">
        <v>78</v>
      </c>
      <c r="DU84" s="32">
        <f t="shared" si="38"/>
        <v>80</v>
      </c>
      <c r="DV84" s="32">
        <f t="shared" si="34"/>
        <v>80</v>
      </c>
      <c r="DW84" s="16"/>
      <c r="DX84" s="17">
        <v>1</v>
      </c>
      <c r="DY84" s="17"/>
      <c r="DZ84" s="17"/>
      <c r="EA84" s="16"/>
      <c r="EB84" s="17">
        <v>78</v>
      </c>
      <c r="EC84" s="16"/>
      <c r="ED84" s="17">
        <f t="shared" si="35"/>
        <v>80</v>
      </c>
      <c r="EE84" s="17" t="str">
        <f t="shared" si="36"/>
        <v>(78)</v>
      </c>
      <c r="EF84" s="121" t="s">
        <v>213</v>
      </c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6"/>
      <c r="IN84" s="16"/>
      <c r="IO84" s="16"/>
      <c r="IP84" s="16"/>
      <c r="IQ84" s="16"/>
      <c r="IR84" s="16"/>
      <c r="IS84" s="16"/>
      <c r="IT84" s="16"/>
      <c r="IU84" s="16"/>
      <c r="IV84" s="16"/>
    </row>
    <row r="85" spans="1:256" s="23" customFormat="1" ht="15.75" customHeight="1" x14ac:dyDescent="0.2">
      <c r="A85" s="61" t="str">
        <f t="shared" si="37"/>
        <v>81 (80)</v>
      </c>
      <c r="B85" s="92" t="s">
        <v>177</v>
      </c>
      <c r="C85" s="62" t="s">
        <v>49</v>
      </c>
      <c r="D85" s="63">
        <f t="shared" si="26"/>
        <v>81.15625</v>
      </c>
      <c r="E85" s="67"/>
      <c r="F85" s="47">
        <f t="shared" si="27"/>
        <v>32</v>
      </c>
      <c r="G85" s="64">
        <f t="shared" si="28"/>
        <v>2597</v>
      </c>
      <c r="H85" s="72"/>
      <c r="I85" s="24">
        <f t="shared" si="29"/>
        <v>0</v>
      </c>
      <c r="J85" s="24">
        <f t="shared" si="30"/>
        <v>0</v>
      </c>
      <c r="K85" s="24">
        <f t="shared" si="31"/>
        <v>0</v>
      </c>
      <c r="L85" s="24">
        <f t="shared" si="32"/>
        <v>0</v>
      </c>
      <c r="M85" s="55">
        <f t="shared" si="33"/>
        <v>0</v>
      </c>
      <c r="N85" s="47">
        <v>111</v>
      </c>
      <c r="O85" s="47">
        <v>55</v>
      </c>
      <c r="P85" s="47">
        <v>124</v>
      </c>
      <c r="Q85" s="47">
        <v>72</v>
      </c>
      <c r="R85" s="47">
        <v>72</v>
      </c>
      <c r="S85" s="24">
        <v>76</v>
      </c>
      <c r="T85" s="24">
        <v>86</v>
      </c>
      <c r="U85" s="24">
        <v>99</v>
      </c>
      <c r="V85" s="24">
        <v>102</v>
      </c>
      <c r="W85" s="23">
        <v>95</v>
      </c>
      <c r="X85" s="23">
        <v>58</v>
      </c>
      <c r="Y85" s="23">
        <v>34</v>
      </c>
      <c r="Z85" s="23">
        <v>80</v>
      </c>
      <c r="AA85" s="23">
        <v>94</v>
      </c>
      <c r="AB85" s="23">
        <v>111</v>
      </c>
      <c r="AC85" s="23">
        <v>35</v>
      </c>
      <c r="AD85" s="23">
        <v>73</v>
      </c>
      <c r="AE85" s="23">
        <v>52</v>
      </c>
      <c r="AF85" s="23">
        <v>81</v>
      </c>
      <c r="AG85" s="23">
        <v>120</v>
      </c>
      <c r="AH85" s="23">
        <v>74</v>
      </c>
      <c r="AI85" s="23">
        <v>72</v>
      </c>
      <c r="AJ85" s="23">
        <v>71</v>
      </c>
      <c r="AK85" s="23">
        <v>86</v>
      </c>
      <c r="AL85" s="23">
        <v>58</v>
      </c>
      <c r="AM85" s="23">
        <v>64</v>
      </c>
      <c r="AN85" s="23">
        <v>119</v>
      </c>
      <c r="AO85" s="23">
        <v>91</v>
      </c>
      <c r="AP85" s="23">
        <v>44</v>
      </c>
      <c r="AQ85" s="23">
        <v>106</v>
      </c>
      <c r="AR85" s="23">
        <v>70</v>
      </c>
      <c r="AS85" s="23">
        <v>112</v>
      </c>
      <c r="BP85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S85"/>
      <c r="DT85" s="17">
        <v>80</v>
      </c>
      <c r="DU85" s="32">
        <f t="shared" si="38"/>
        <v>81</v>
      </c>
      <c r="DV85" s="32">
        <f t="shared" si="34"/>
        <v>81</v>
      </c>
      <c r="DW85" s="16"/>
      <c r="DX85" s="17">
        <v>1</v>
      </c>
      <c r="DY85" s="17"/>
      <c r="DZ85" s="17"/>
      <c r="EA85" s="16"/>
      <c r="EB85" s="17">
        <v>79</v>
      </c>
      <c r="EC85" s="16"/>
      <c r="ED85" s="17">
        <f t="shared" si="35"/>
        <v>81</v>
      </c>
      <c r="EE85" s="17" t="str">
        <f t="shared" si="36"/>
        <v>(80)</v>
      </c>
      <c r="EF85" s="121" t="s">
        <v>213</v>
      </c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6"/>
      <c r="IN85" s="16"/>
      <c r="IO85" s="16"/>
      <c r="IP85" s="16"/>
      <c r="IQ85" s="16"/>
      <c r="IR85" s="16"/>
      <c r="IS85" s="16"/>
      <c r="IT85" s="16"/>
      <c r="IU85" s="16"/>
      <c r="IV85" s="16"/>
    </row>
    <row r="86" spans="1:256" s="23" customFormat="1" ht="15.75" customHeight="1" x14ac:dyDescent="0.2">
      <c r="A86" s="61" t="str">
        <f t="shared" si="37"/>
        <v>82 (82)</v>
      </c>
      <c r="B86" s="92" t="s">
        <v>159</v>
      </c>
      <c r="C86" s="62" t="s">
        <v>49</v>
      </c>
      <c r="D86" s="63">
        <f t="shared" si="26"/>
        <v>80.400000000000006</v>
      </c>
      <c r="E86" s="67"/>
      <c r="F86" s="47">
        <f t="shared" si="27"/>
        <v>20</v>
      </c>
      <c r="G86" s="64">
        <f t="shared" si="28"/>
        <v>1608</v>
      </c>
      <c r="H86" s="72"/>
      <c r="I86" s="24">
        <f t="shared" si="29"/>
        <v>0</v>
      </c>
      <c r="J86" s="24">
        <f t="shared" si="30"/>
        <v>0</v>
      </c>
      <c r="K86" s="24">
        <f t="shared" si="31"/>
        <v>0</v>
      </c>
      <c r="L86" s="24">
        <f t="shared" si="32"/>
        <v>0</v>
      </c>
      <c r="M86" s="55">
        <f t="shared" si="33"/>
        <v>0</v>
      </c>
      <c r="N86" s="47">
        <v>66</v>
      </c>
      <c r="O86" s="47">
        <v>126</v>
      </c>
      <c r="P86" s="47">
        <v>91</v>
      </c>
      <c r="Q86" s="47">
        <v>88</v>
      </c>
      <c r="R86" s="47">
        <v>69</v>
      </c>
      <c r="S86" s="47">
        <v>71</v>
      </c>
      <c r="T86" s="47">
        <v>65</v>
      </c>
      <c r="U86" s="47">
        <v>79</v>
      </c>
      <c r="V86" s="47">
        <v>92</v>
      </c>
      <c r="W86" s="47">
        <v>99</v>
      </c>
      <c r="X86" s="47">
        <v>45</v>
      </c>
      <c r="Y86" s="47">
        <v>38</v>
      </c>
      <c r="Z86" s="47">
        <v>117</v>
      </c>
      <c r="AA86" s="47">
        <v>106</v>
      </c>
      <c r="AB86" s="47">
        <v>131</v>
      </c>
      <c r="AC86" s="47">
        <v>88</v>
      </c>
      <c r="AD86" s="47">
        <v>24</v>
      </c>
      <c r="AE86" s="47">
        <v>51</v>
      </c>
      <c r="AF86" s="47">
        <v>71</v>
      </c>
      <c r="AG86" s="47">
        <v>91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17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17"/>
      <c r="DT86" s="17">
        <v>82</v>
      </c>
      <c r="DU86" s="32">
        <f t="shared" si="38"/>
        <v>82</v>
      </c>
      <c r="DV86" s="32">
        <f t="shared" si="34"/>
        <v>82</v>
      </c>
      <c r="DW86" s="16"/>
      <c r="DX86" s="17">
        <v>1</v>
      </c>
      <c r="DY86" s="17"/>
      <c r="DZ86" s="17"/>
      <c r="EA86" s="16"/>
      <c r="EB86" s="17">
        <v>80</v>
      </c>
      <c r="EC86" s="16"/>
      <c r="ED86" s="17">
        <f t="shared" si="35"/>
        <v>82</v>
      </c>
      <c r="EE86" s="17" t="str">
        <f t="shared" si="36"/>
        <v>(82)</v>
      </c>
      <c r="EF86" s="121" t="s">
        <v>213</v>
      </c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6"/>
      <c r="IN86" s="16"/>
      <c r="IO86" s="16"/>
      <c r="IP86" s="16"/>
      <c r="IQ86" s="16"/>
      <c r="IR86" s="16"/>
      <c r="IS86" s="16"/>
      <c r="IT86" s="16"/>
      <c r="IU86" s="16"/>
      <c r="IV86" s="16"/>
    </row>
    <row r="87" spans="1:256" s="23" customFormat="1" ht="15.75" customHeight="1" x14ac:dyDescent="0.2">
      <c r="A87" s="61" t="str">
        <f t="shared" si="37"/>
        <v>83 (84)</v>
      </c>
      <c r="B87" s="40" t="s">
        <v>83</v>
      </c>
      <c r="C87" s="45" t="s">
        <v>115</v>
      </c>
      <c r="D87" s="38">
        <f t="shared" si="26"/>
        <v>79.34615384615384</v>
      </c>
      <c r="E87"/>
      <c r="F87" s="24">
        <f t="shared" si="27"/>
        <v>26</v>
      </c>
      <c r="G87" s="14">
        <f t="shared" si="28"/>
        <v>2063</v>
      </c>
      <c r="H87" s="72"/>
      <c r="I87" s="24">
        <f t="shared" si="29"/>
        <v>0</v>
      </c>
      <c r="J87" s="24">
        <f t="shared" si="30"/>
        <v>0</v>
      </c>
      <c r="K87" s="24">
        <f t="shared" si="31"/>
        <v>0</v>
      </c>
      <c r="L87" s="24">
        <f t="shared" si="32"/>
        <v>0</v>
      </c>
      <c r="M87" s="55">
        <f t="shared" si="33"/>
        <v>0</v>
      </c>
      <c r="N87" s="47">
        <v>105</v>
      </c>
      <c r="O87" s="47">
        <v>81</v>
      </c>
      <c r="P87" s="47">
        <v>105</v>
      </c>
      <c r="Q87" s="47">
        <v>70</v>
      </c>
      <c r="R87" s="47">
        <v>100</v>
      </c>
      <c r="S87" s="47">
        <v>81</v>
      </c>
      <c r="T87" s="47">
        <v>98</v>
      </c>
      <c r="U87" s="47">
        <v>69</v>
      </c>
      <c r="V87" s="47">
        <v>99</v>
      </c>
      <c r="W87" s="47">
        <v>86</v>
      </c>
      <c r="X87" s="47">
        <v>81</v>
      </c>
      <c r="Y87" s="47">
        <v>37</v>
      </c>
      <c r="Z87" s="47">
        <v>64</v>
      </c>
      <c r="AA87" s="47">
        <v>43</v>
      </c>
      <c r="AB87" s="47">
        <v>80</v>
      </c>
      <c r="AC87" s="47">
        <v>79</v>
      </c>
      <c r="AD87" s="47">
        <v>89</v>
      </c>
      <c r="AE87" s="47">
        <v>41</v>
      </c>
      <c r="AF87" s="47">
        <v>78</v>
      </c>
      <c r="AG87" s="47">
        <v>73</v>
      </c>
      <c r="AH87" s="24">
        <v>139</v>
      </c>
      <c r="AI87" s="24">
        <v>40</v>
      </c>
      <c r="AJ87" s="24">
        <v>42</v>
      </c>
      <c r="AK87" s="24">
        <v>76</v>
      </c>
      <c r="AL87" s="24">
        <v>119</v>
      </c>
      <c r="AM87" s="24">
        <v>88</v>
      </c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17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17"/>
      <c r="DT87" s="17">
        <v>84</v>
      </c>
      <c r="DU87" s="32">
        <f t="shared" si="38"/>
        <v>83</v>
      </c>
      <c r="DV87" s="32">
        <f t="shared" si="34"/>
        <v>83</v>
      </c>
      <c r="DW87" s="16"/>
      <c r="DX87" s="17">
        <v>1</v>
      </c>
      <c r="DY87" s="17"/>
      <c r="DZ87" s="17"/>
      <c r="EA87" s="16"/>
      <c r="EB87" s="17">
        <v>81</v>
      </c>
      <c r="EC87" s="16"/>
      <c r="ED87" s="17">
        <f t="shared" si="35"/>
        <v>83</v>
      </c>
      <c r="EE87" s="17" t="str">
        <f t="shared" si="36"/>
        <v>(84)</v>
      </c>
      <c r="EF87" s="121" t="s">
        <v>213</v>
      </c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6"/>
      <c r="IN87" s="16"/>
      <c r="IO87" s="16"/>
      <c r="IP87" s="16"/>
      <c r="IQ87" s="16"/>
      <c r="IR87" s="16"/>
      <c r="IS87" s="16"/>
      <c r="IT87" s="16"/>
      <c r="IU87" s="16"/>
      <c r="IV87" s="16"/>
    </row>
    <row r="88" spans="1:256" s="23" customFormat="1" ht="15.75" customHeight="1" x14ac:dyDescent="0.2">
      <c r="A88" s="61" t="str">
        <f t="shared" si="37"/>
        <v>84 (79)</v>
      </c>
      <c r="B88" s="92" t="s">
        <v>208</v>
      </c>
      <c r="C88" s="62" t="s">
        <v>115</v>
      </c>
      <c r="D88" s="63">
        <f t="shared" si="26"/>
        <v>78.913043478260875</v>
      </c>
      <c r="E88" s="67"/>
      <c r="F88" s="47">
        <f t="shared" si="27"/>
        <v>23</v>
      </c>
      <c r="G88" s="64">
        <f t="shared" si="28"/>
        <v>1815</v>
      </c>
      <c r="H88" s="72"/>
      <c r="I88" s="24">
        <f t="shared" si="29"/>
        <v>0</v>
      </c>
      <c r="J88" s="24">
        <f t="shared" si="30"/>
        <v>0</v>
      </c>
      <c r="K88" s="24">
        <f t="shared" si="31"/>
        <v>0</v>
      </c>
      <c r="L88" s="24">
        <f t="shared" si="32"/>
        <v>0</v>
      </c>
      <c r="M88" s="55">
        <f t="shared" si="33"/>
        <v>0</v>
      </c>
      <c r="N88" s="24">
        <v>52</v>
      </c>
      <c r="O88" s="24">
        <v>83</v>
      </c>
      <c r="P88" s="24">
        <v>50</v>
      </c>
      <c r="Q88" s="24">
        <v>67</v>
      </c>
      <c r="R88" s="24">
        <v>38</v>
      </c>
      <c r="S88" s="24">
        <v>44</v>
      </c>
      <c r="T88" s="24">
        <v>111</v>
      </c>
      <c r="U88" s="24">
        <v>61</v>
      </c>
      <c r="V88" s="24">
        <v>135</v>
      </c>
      <c r="W88" s="24">
        <v>81</v>
      </c>
      <c r="X88" s="24">
        <v>112</v>
      </c>
      <c r="Y88" s="24">
        <v>127</v>
      </c>
      <c r="Z88" s="24">
        <v>104</v>
      </c>
      <c r="AA88" s="24">
        <v>98</v>
      </c>
      <c r="AB88" s="24">
        <v>130</v>
      </c>
      <c r="AC88" s="23">
        <v>78</v>
      </c>
      <c r="AD88" s="23">
        <v>54</v>
      </c>
      <c r="AE88" s="23">
        <v>51</v>
      </c>
      <c r="AF88" s="23">
        <v>71</v>
      </c>
      <c r="AG88" s="23">
        <v>88</v>
      </c>
      <c r="AH88" s="23">
        <v>80</v>
      </c>
      <c r="AI88" s="23">
        <v>67</v>
      </c>
      <c r="AJ88" s="23">
        <v>33</v>
      </c>
      <c r="BP88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S88"/>
      <c r="DT88" s="17">
        <v>79</v>
      </c>
      <c r="DU88" s="32">
        <f t="shared" si="38"/>
        <v>84</v>
      </c>
      <c r="DV88" s="32">
        <f t="shared" si="34"/>
        <v>84</v>
      </c>
      <c r="DW88" s="16"/>
      <c r="DX88" s="17">
        <v>1</v>
      </c>
      <c r="DY88" s="17"/>
      <c r="DZ88" s="17"/>
      <c r="EA88" s="16"/>
      <c r="EB88" s="17">
        <v>82</v>
      </c>
      <c r="EC88" s="16"/>
      <c r="ED88" s="17">
        <f t="shared" si="35"/>
        <v>84</v>
      </c>
      <c r="EE88" s="17" t="str">
        <f t="shared" si="36"/>
        <v>(79)</v>
      </c>
      <c r="EF88" s="121" t="s">
        <v>213</v>
      </c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6"/>
      <c r="IN88" s="16"/>
      <c r="IO88" s="16"/>
      <c r="IP88" s="16"/>
      <c r="IQ88" s="16"/>
      <c r="IR88" s="16"/>
      <c r="IS88" s="16"/>
      <c r="IT88" s="16"/>
      <c r="IU88" s="16"/>
      <c r="IV88" s="16"/>
    </row>
    <row r="89" spans="1:256" s="23" customFormat="1" ht="15.75" customHeight="1" x14ac:dyDescent="0.2">
      <c r="A89" s="61" t="str">
        <f t="shared" si="37"/>
        <v>85 (81)</v>
      </c>
      <c r="B89" s="92" t="s">
        <v>206</v>
      </c>
      <c r="C89" s="62" t="s">
        <v>115</v>
      </c>
      <c r="D89" s="38">
        <f t="shared" si="26"/>
        <v>77.7</v>
      </c>
      <c r="E89"/>
      <c r="F89" s="24">
        <f t="shared" si="27"/>
        <v>10</v>
      </c>
      <c r="G89" s="14">
        <f t="shared" si="28"/>
        <v>777</v>
      </c>
      <c r="H89" s="72"/>
      <c r="I89" s="24">
        <f t="shared" si="29"/>
        <v>0</v>
      </c>
      <c r="J89" s="24">
        <f t="shared" si="30"/>
        <v>0</v>
      </c>
      <c r="K89" s="24">
        <f t="shared" si="31"/>
        <v>0</v>
      </c>
      <c r="L89" s="24">
        <f t="shared" si="32"/>
        <v>0</v>
      </c>
      <c r="M89" s="55">
        <f t="shared" si="33"/>
        <v>0</v>
      </c>
      <c r="N89" s="47">
        <v>109</v>
      </c>
      <c r="O89" s="47">
        <v>86</v>
      </c>
      <c r="P89" s="47">
        <v>74</v>
      </c>
      <c r="Q89" s="47">
        <v>51</v>
      </c>
      <c r="R89" s="47">
        <v>73</v>
      </c>
      <c r="S89" s="47">
        <v>112</v>
      </c>
      <c r="T89" s="47">
        <v>58</v>
      </c>
      <c r="U89" s="47">
        <v>50</v>
      </c>
      <c r="V89" s="47">
        <v>69</v>
      </c>
      <c r="W89" s="47">
        <v>95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17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17"/>
      <c r="DT89" s="17">
        <v>81</v>
      </c>
      <c r="DU89" s="32">
        <f t="shared" si="38"/>
        <v>85</v>
      </c>
      <c r="DV89" s="32">
        <f t="shared" si="34"/>
        <v>85</v>
      </c>
      <c r="DW89" s="16"/>
      <c r="DX89" s="17">
        <v>1</v>
      </c>
      <c r="DY89" s="17"/>
      <c r="DZ89" s="17"/>
      <c r="EA89" s="16"/>
      <c r="EB89" s="17">
        <v>83</v>
      </c>
      <c r="EC89" s="16"/>
      <c r="ED89" s="17">
        <f t="shared" si="35"/>
        <v>85</v>
      </c>
      <c r="EE89" s="17" t="str">
        <f t="shared" si="36"/>
        <v>(81)</v>
      </c>
      <c r="EF89" s="121" t="s">
        <v>213</v>
      </c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6"/>
      <c r="IN89" s="16"/>
      <c r="IO89" s="16"/>
      <c r="IP89" s="16"/>
      <c r="IQ89" s="16"/>
      <c r="IR89" s="16"/>
      <c r="IS89" s="16"/>
      <c r="IT89" s="16"/>
      <c r="IU89" s="16"/>
      <c r="IV89" s="16"/>
    </row>
    <row r="90" spans="1:256" s="23" customFormat="1" ht="15.75" customHeight="1" x14ac:dyDescent="0.2">
      <c r="A90" s="61" t="str">
        <f t="shared" si="37"/>
        <v>86 (83)</v>
      </c>
      <c r="B90" s="92" t="s">
        <v>198</v>
      </c>
      <c r="C90" s="95" t="s">
        <v>54</v>
      </c>
      <c r="D90" s="63">
        <f t="shared" si="26"/>
        <v>77.400000000000006</v>
      </c>
      <c r="E90" s="67"/>
      <c r="F90" s="47">
        <f t="shared" si="27"/>
        <v>25</v>
      </c>
      <c r="G90" s="64">
        <f t="shared" si="28"/>
        <v>1935</v>
      </c>
      <c r="H90" s="72"/>
      <c r="I90" s="24">
        <f t="shared" si="29"/>
        <v>0</v>
      </c>
      <c r="J90" s="24">
        <f t="shared" si="30"/>
        <v>0</v>
      </c>
      <c r="K90" s="24">
        <f t="shared" si="31"/>
        <v>0</v>
      </c>
      <c r="L90" s="24">
        <f t="shared" si="32"/>
        <v>0</v>
      </c>
      <c r="M90" s="55">
        <f t="shared" si="33"/>
        <v>0</v>
      </c>
      <c r="N90" s="47">
        <v>102</v>
      </c>
      <c r="O90" s="47">
        <v>58</v>
      </c>
      <c r="P90" s="47">
        <v>49</v>
      </c>
      <c r="Q90" s="47">
        <v>42</v>
      </c>
      <c r="R90" s="47">
        <v>95</v>
      </c>
      <c r="S90" s="47">
        <v>75</v>
      </c>
      <c r="T90" s="47">
        <v>51</v>
      </c>
      <c r="U90" s="47">
        <v>97</v>
      </c>
      <c r="V90" s="47">
        <v>44</v>
      </c>
      <c r="W90" s="47">
        <v>34</v>
      </c>
      <c r="X90" s="47">
        <v>71</v>
      </c>
      <c r="Y90" s="47">
        <v>57</v>
      </c>
      <c r="Z90" s="47">
        <v>54</v>
      </c>
      <c r="AA90" s="47">
        <v>55</v>
      </c>
      <c r="AB90" s="47">
        <v>44</v>
      </c>
      <c r="AC90" s="47">
        <v>55</v>
      </c>
      <c r="AD90" s="47">
        <v>81</v>
      </c>
      <c r="AE90" s="47">
        <v>86</v>
      </c>
      <c r="AF90" s="47">
        <v>81</v>
      </c>
      <c r="AG90" s="47">
        <v>112</v>
      </c>
      <c r="AH90" s="24">
        <v>158</v>
      </c>
      <c r="AI90" s="24">
        <v>139</v>
      </c>
      <c r="AJ90" s="24">
        <v>105</v>
      </c>
      <c r="AK90" s="24">
        <v>125</v>
      </c>
      <c r="AL90" s="24">
        <v>65</v>
      </c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17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17"/>
      <c r="DT90" s="17">
        <v>83</v>
      </c>
      <c r="DU90" s="32">
        <f t="shared" si="38"/>
        <v>86</v>
      </c>
      <c r="DV90" s="32">
        <f t="shared" si="34"/>
        <v>86</v>
      </c>
      <c r="DW90" s="16"/>
      <c r="DX90" s="17">
        <v>1</v>
      </c>
      <c r="DY90" s="17"/>
      <c r="DZ90" s="17"/>
      <c r="EA90" s="16"/>
      <c r="EB90" s="17">
        <v>84</v>
      </c>
      <c r="EC90" s="16"/>
      <c r="ED90" s="17">
        <f t="shared" si="35"/>
        <v>86</v>
      </c>
      <c r="EE90" s="17" t="str">
        <f t="shared" si="36"/>
        <v>(83)</v>
      </c>
      <c r="EF90" s="121" t="s">
        <v>213</v>
      </c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6"/>
      <c r="IN90" s="16"/>
      <c r="IO90" s="16"/>
      <c r="IP90" s="16"/>
      <c r="IQ90" s="16"/>
      <c r="IR90" s="16"/>
      <c r="IS90" s="16"/>
      <c r="IT90" s="16"/>
      <c r="IU90" s="16"/>
      <c r="IV90" s="16"/>
    </row>
    <row r="91" spans="1:256" s="23" customFormat="1" ht="15.75" customHeight="1" x14ac:dyDescent="0.2">
      <c r="A91" s="61" t="str">
        <f t="shared" si="37"/>
        <v>87 (85)</v>
      </c>
      <c r="B91" s="92" t="s">
        <v>168</v>
      </c>
      <c r="C91" s="62" t="s">
        <v>95</v>
      </c>
      <c r="D91" s="63">
        <f t="shared" si="26"/>
        <v>74</v>
      </c>
      <c r="E91" s="67"/>
      <c r="F91" s="47">
        <f t="shared" si="27"/>
        <v>8</v>
      </c>
      <c r="G91" s="64">
        <f t="shared" si="28"/>
        <v>592</v>
      </c>
      <c r="H91" s="72"/>
      <c r="I91" s="24">
        <f t="shared" si="29"/>
        <v>0</v>
      </c>
      <c r="J91" s="24">
        <f t="shared" si="30"/>
        <v>0</v>
      </c>
      <c r="K91" s="24">
        <f t="shared" si="31"/>
        <v>0</v>
      </c>
      <c r="L91" s="24">
        <f t="shared" si="32"/>
        <v>0</v>
      </c>
      <c r="M91" s="55">
        <f t="shared" si="33"/>
        <v>0</v>
      </c>
      <c r="N91" s="47">
        <v>94</v>
      </c>
      <c r="O91" s="47">
        <v>76</v>
      </c>
      <c r="P91" s="47">
        <v>92</v>
      </c>
      <c r="Q91" s="47">
        <v>57</v>
      </c>
      <c r="R91" s="47">
        <v>77</v>
      </c>
      <c r="S91" s="47">
        <v>72</v>
      </c>
      <c r="T91" s="47">
        <v>71</v>
      </c>
      <c r="U91" s="47">
        <v>53</v>
      </c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17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17"/>
      <c r="DT91" s="17">
        <v>85</v>
      </c>
      <c r="DU91" s="32">
        <f t="shared" si="38"/>
        <v>87</v>
      </c>
      <c r="DV91" s="32">
        <f t="shared" si="34"/>
        <v>87</v>
      </c>
      <c r="DW91" s="16"/>
      <c r="DX91" s="17">
        <v>1</v>
      </c>
      <c r="DY91" s="17"/>
      <c r="DZ91" s="17"/>
      <c r="EA91" s="16"/>
      <c r="EB91" s="17">
        <v>85</v>
      </c>
      <c r="EC91" s="16"/>
      <c r="ED91" s="17">
        <f t="shared" si="35"/>
        <v>87</v>
      </c>
      <c r="EE91" s="17" t="str">
        <f t="shared" si="36"/>
        <v>(85)</v>
      </c>
      <c r="EF91" s="121" t="s">
        <v>213</v>
      </c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6"/>
      <c r="IN91" s="16"/>
      <c r="IO91" s="16"/>
      <c r="IP91" s="16"/>
      <c r="IQ91" s="16"/>
      <c r="IR91" s="16"/>
      <c r="IS91" s="16"/>
      <c r="IT91" s="16"/>
      <c r="IU91" s="16"/>
      <c r="IV91" s="16"/>
    </row>
    <row r="92" spans="1:256" s="23" customFormat="1" ht="15.75" customHeight="1" x14ac:dyDescent="0.2">
      <c r="A92" s="61" t="str">
        <f t="shared" si="37"/>
        <v>88 (86)</v>
      </c>
      <c r="B92" s="33" t="s">
        <v>47</v>
      </c>
      <c r="C92" s="62" t="s">
        <v>34</v>
      </c>
      <c r="D92" s="63">
        <f t="shared" si="26"/>
        <v>73.92307692307692</v>
      </c>
      <c r="E92" s="67"/>
      <c r="F92" s="47">
        <f t="shared" si="27"/>
        <v>13</v>
      </c>
      <c r="G92" s="64">
        <f t="shared" si="28"/>
        <v>961</v>
      </c>
      <c r="H92" s="72"/>
      <c r="I92" s="24">
        <f t="shared" si="29"/>
        <v>0</v>
      </c>
      <c r="J92" s="24">
        <f t="shared" si="30"/>
        <v>0</v>
      </c>
      <c r="K92" s="24">
        <f t="shared" si="31"/>
        <v>0</v>
      </c>
      <c r="L92" s="24">
        <f t="shared" si="32"/>
        <v>0</v>
      </c>
      <c r="M92" s="55">
        <f t="shared" si="33"/>
        <v>0</v>
      </c>
      <c r="N92" s="47">
        <v>64</v>
      </c>
      <c r="O92" s="47">
        <v>82</v>
      </c>
      <c r="P92" s="47">
        <v>44</v>
      </c>
      <c r="Q92" s="47">
        <v>87</v>
      </c>
      <c r="R92" s="47">
        <v>54</v>
      </c>
      <c r="S92" s="47">
        <v>58</v>
      </c>
      <c r="T92" s="47">
        <v>105</v>
      </c>
      <c r="U92" s="47">
        <v>91</v>
      </c>
      <c r="V92" s="47">
        <v>126</v>
      </c>
      <c r="W92" s="47">
        <v>59</v>
      </c>
      <c r="X92" s="47">
        <v>56</v>
      </c>
      <c r="Y92" s="47">
        <v>44</v>
      </c>
      <c r="Z92" s="47">
        <v>91</v>
      </c>
      <c r="AA92" s="47"/>
      <c r="AB92" s="47"/>
      <c r="AC92" s="47"/>
      <c r="AD92" s="47"/>
      <c r="AE92" s="47"/>
      <c r="AF92" s="47"/>
      <c r="AG92" s="47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17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17"/>
      <c r="DT92" s="17">
        <v>86</v>
      </c>
      <c r="DU92" s="32">
        <f t="shared" si="38"/>
        <v>88</v>
      </c>
      <c r="DV92" s="32">
        <f t="shared" si="34"/>
        <v>88</v>
      </c>
      <c r="DW92" s="16"/>
      <c r="DX92" s="17">
        <v>1</v>
      </c>
      <c r="DY92" s="17"/>
      <c r="DZ92" s="17"/>
      <c r="EA92" s="16"/>
      <c r="EB92" s="17">
        <v>86</v>
      </c>
      <c r="EC92" s="16"/>
      <c r="ED92" s="17">
        <f t="shared" si="35"/>
        <v>88</v>
      </c>
      <c r="EE92" s="17" t="str">
        <f t="shared" si="36"/>
        <v>(86)</v>
      </c>
      <c r="EF92" s="121" t="s">
        <v>213</v>
      </c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6"/>
      <c r="IN92" s="16"/>
      <c r="IO92" s="16"/>
      <c r="IP92" s="16"/>
      <c r="IQ92" s="16"/>
      <c r="IR92" s="16"/>
      <c r="IS92" s="16"/>
      <c r="IT92" s="16"/>
      <c r="IU92" s="16"/>
      <c r="IV92" s="16"/>
    </row>
    <row r="93" spans="1:256" s="23" customFormat="1" ht="15.75" customHeight="1" x14ac:dyDescent="0.2">
      <c r="A93" s="61" t="str">
        <f t="shared" si="37"/>
        <v>89 (87)</v>
      </c>
      <c r="B93" s="92" t="s">
        <v>182</v>
      </c>
      <c r="C93" s="62" t="s">
        <v>95</v>
      </c>
      <c r="D93" s="63">
        <f t="shared" si="26"/>
        <v>71.916666666666671</v>
      </c>
      <c r="E93" s="67"/>
      <c r="F93" s="47">
        <f t="shared" si="27"/>
        <v>12</v>
      </c>
      <c r="G93" s="64">
        <f t="shared" si="28"/>
        <v>863</v>
      </c>
      <c r="H93" s="72"/>
      <c r="I93" s="24">
        <f t="shared" si="29"/>
        <v>0</v>
      </c>
      <c r="J93" s="24">
        <f t="shared" si="30"/>
        <v>0</v>
      </c>
      <c r="K93" s="24">
        <f t="shared" si="31"/>
        <v>0</v>
      </c>
      <c r="L93" s="24">
        <f t="shared" si="32"/>
        <v>0</v>
      </c>
      <c r="M93" s="55">
        <f t="shared" si="33"/>
        <v>0</v>
      </c>
      <c r="N93" s="47">
        <v>64</v>
      </c>
      <c r="O93" s="47">
        <v>73</v>
      </c>
      <c r="P93" s="47">
        <v>81</v>
      </c>
      <c r="Q93" s="47">
        <v>47</v>
      </c>
      <c r="R93" s="47">
        <v>98</v>
      </c>
      <c r="S93" s="47">
        <v>44</v>
      </c>
      <c r="T93" s="47">
        <v>51</v>
      </c>
      <c r="U93" s="47">
        <v>61</v>
      </c>
      <c r="V93" s="47">
        <v>78</v>
      </c>
      <c r="W93" s="47">
        <v>47</v>
      </c>
      <c r="X93" s="47">
        <v>100</v>
      </c>
      <c r="Y93" s="47">
        <v>119</v>
      </c>
      <c r="Z93" s="47"/>
      <c r="AA93" s="47"/>
      <c r="AB93" s="47"/>
      <c r="AC93" s="47"/>
      <c r="AD93" s="47"/>
      <c r="AE93" s="47"/>
      <c r="AF93" s="47"/>
      <c r="AG93" s="47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17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17"/>
      <c r="DT93" s="17">
        <v>87</v>
      </c>
      <c r="DU93" s="32">
        <f t="shared" si="38"/>
        <v>89</v>
      </c>
      <c r="DV93" s="32">
        <f t="shared" si="34"/>
        <v>89</v>
      </c>
      <c r="DW93" s="16"/>
      <c r="DX93" s="17">
        <v>1</v>
      </c>
      <c r="DY93" s="17"/>
      <c r="DZ93" s="17"/>
      <c r="EA93" s="16"/>
      <c r="EB93" s="17">
        <v>87</v>
      </c>
      <c r="EC93" s="16"/>
      <c r="ED93" s="17">
        <f t="shared" si="35"/>
        <v>89</v>
      </c>
      <c r="EE93" s="17" t="str">
        <f t="shared" si="36"/>
        <v>(87)</v>
      </c>
      <c r="EF93" s="121" t="s">
        <v>213</v>
      </c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6"/>
      <c r="IN93" s="16"/>
      <c r="IO93" s="16"/>
      <c r="IP93" s="16"/>
      <c r="IQ93" s="16"/>
      <c r="IR93" s="16"/>
      <c r="IS93" s="16"/>
      <c r="IT93" s="16"/>
      <c r="IU93" s="16"/>
      <c r="IV93" s="16"/>
    </row>
    <row r="94" spans="1:256" s="23" customFormat="1" ht="15.75" customHeight="1" x14ac:dyDescent="0.2">
      <c r="A94" s="61" t="str">
        <f t="shared" si="37"/>
        <v>90 (88)</v>
      </c>
      <c r="B94" s="92" t="s">
        <v>265</v>
      </c>
      <c r="C94" s="95" t="s">
        <v>49</v>
      </c>
      <c r="D94" s="63">
        <f t="shared" si="26"/>
        <v>71</v>
      </c>
      <c r="E94"/>
      <c r="F94" s="24">
        <f t="shared" si="27"/>
        <v>5</v>
      </c>
      <c r="G94" s="14">
        <f t="shared" si="28"/>
        <v>355</v>
      </c>
      <c r="H94" s="72"/>
      <c r="I94" s="24">
        <f t="shared" si="29"/>
        <v>0</v>
      </c>
      <c r="J94" s="24">
        <f t="shared" si="30"/>
        <v>0</v>
      </c>
      <c r="K94" s="24">
        <f t="shared" si="31"/>
        <v>0</v>
      </c>
      <c r="L94" s="24">
        <f t="shared" si="32"/>
        <v>0</v>
      </c>
      <c r="M94" s="55">
        <f t="shared" si="33"/>
        <v>0</v>
      </c>
      <c r="N94" s="47">
        <v>45</v>
      </c>
      <c r="O94" s="47">
        <v>77</v>
      </c>
      <c r="P94" s="47">
        <v>82</v>
      </c>
      <c r="Q94" s="47">
        <v>111</v>
      </c>
      <c r="R94" s="47">
        <v>40</v>
      </c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17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17"/>
      <c r="DT94" s="17">
        <v>88</v>
      </c>
      <c r="DU94" s="32">
        <f t="shared" si="38"/>
        <v>90</v>
      </c>
      <c r="DV94" s="32">
        <f t="shared" si="34"/>
        <v>90</v>
      </c>
      <c r="DW94" s="16"/>
      <c r="DX94" s="17">
        <v>1</v>
      </c>
      <c r="DY94" s="17"/>
      <c r="DZ94" s="17"/>
      <c r="EA94" s="16"/>
      <c r="EB94" s="17">
        <v>88</v>
      </c>
      <c r="EC94" s="16"/>
      <c r="ED94" s="17">
        <f t="shared" si="35"/>
        <v>90</v>
      </c>
      <c r="EE94" s="17" t="str">
        <f t="shared" si="36"/>
        <v>(88)</v>
      </c>
      <c r="EF94" s="121" t="s">
        <v>213</v>
      </c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6"/>
      <c r="IN94" s="16"/>
      <c r="IO94" s="16"/>
      <c r="IP94" s="16"/>
      <c r="IQ94" s="16"/>
      <c r="IR94" s="16"/>
      <c r="IS94" s="16"/>
      <c r="IT94" s="16"/>
      <c r="IU94" s="16"/>
      <c r="IV94" s="16"/>
    </row>
    <row r="95" spans="1:256" s="23" customFormat="1" ht="15.75" customHeight="1" x14ac:dyDescent="0.2">
      <c r="A95" s="61" t="str">
        <f t="shared" si="37"/>
        <v>91 (89)</v>
      </c>
      <c r="B95" s="33" t="s">
        <v>113</v>
      </c>
      <c r="C95" s="62" t="s">
        <v>49</v>
      </c>
      <c r="D95" s="63">
        <f t="shared" si="26"/>
        <v>68.375</v>
      </c>
      <c r="E95" s="99"/>
      <c r="F95" s="47">
        <f t="shared" si="27"/>
        <v>8</v>
      </c>
      <c r="G95" s="64">
        <f t="shared" si="28"/>
        <v>547</v>
      </c>
      <c r="H95" s="72"/>
      <c r="I95" s="24">
        <f t="shared" si="29"/>
        <v>0</v>
      </c>
      <c r="J95" s="24">
        <f t="shared" si="30"/>
        <v>0</v>
      </c>
      <c r="K95" s="24">
        <f t="shared" si="31"/>
        <v>0</v>
      </c>
      <c r="L95" s="24">
        <f t="shared" si="32"/>
        <v>0</v>
      </c>
      <c r="M95" s="55">
        <f t="shared" si="33"/>
        <v>0</v>
      </c>
      <c r="N95" s="47">
        <v>70</v>
      </c>
      <c r="O95" s="47">
        <v>99</v>
      </c>
      <c r="P95" s="47">
        <v>57</v>
      </c>
      <c r="Q95" s="47">
        <v>71</v>
      </c>
      <c r="R95" s="47">
        <v>54</v>
      </c>
      <c r="S95" s="47">
        <v>68</v>
      </c>
      <c r="T95" s="47">
        <v>41</v>
      </c>
      <c r="U95" s="47">
        <v>87</v>
      </c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17"/>
      <c r="BQ95" s="24"/>
      <c r="BR95" s="24"/>
      <c r="BS95" s="47"/>
      <c r="BT95" s="47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17"/>
      <c r="DT95" s="17">
        <v>89</v>
      </c>
      <c r="DU95" s="32">
        <f t="shared" si="38"/>
        <v>91</v>
      </c>
      <c r="DV95" s="32">
        <f t="shared" si="34"/>
        <v>91</v>
      </c>
      <c r="DW95" s="16"/>
      <c r="DX95" s="17">
        <v>1</v>
      </c>
      <c r="DY95" s="17"/>
      <c r="DZ95" s="17"/>
      <c r="EA95" s="16"/>
      <c r="EB95" s="17">
        <v>89</v>
      </c>
      <c r="EC95" s="16"/>
      <c r="ED95" s="17">
        <f t="shared" si="35"/>
        <v>91</v>
      </c>
      <c r="EE95" s="17" t="str">
        <f t="shared" si="36"/>
        <v>(89)</v>
      </c>
      <c r="EF95" s="121" t="s">
        <v>213</v>
      </c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6"/>
      <c r="IN95" s="16"/>
      <c r="IO95" s="16"/>
      <c r="IP95" s="16"/>
      <c r="IQ95" s="16"/>
      <c r="IR95" s="16"/>
      <c r="IS95" s="16"/>
      <c r="IT95" s="16"/>
      <c r="IU95" s="16"/>
      <c r="IV95" s="16"/>
    </row>
    <row r="96" spans="1:256" s="23" customFormat="1" ht="15.75" customHeight="1" x14ac:dyDescent="0.2">
      <c r="A96" s="61" t="str">
        <f t="shared" si="37"/>
        <v>92 (90)</v>
      </c>
      <c r="B96" s="92" t="s">
        <v>263</v>
      </c>
      <c r="C96" s="62" t="s">
        <v>65</v>
      </c>
      <c r="D96" s="63">
        <f t="shared" si="26"/>
        <v>64.25</v>
      </c>
      <c r="E96" s="67"/>
      <c r="F96" s="47">
        <f t="shared" si="27"/>
        <v>4</v>
      </c>
      <c r="G96" s="64">
        <f t="shared" si="28"/>
        <v>257</v>
      </c>
      <c r="H96" s="72"/>
      <c r="I96" s="24">
        <f t="shared" si="29"/>
        <v>0</v>
      </c>
      <c r="J96" s="24">
        <f t="shared" si="30"/>
        <v>0</v>
      </c>
      <c r="K96" s="24">
        <f t="shared" si="31"/>
        <v>0</v>
      </c>
      <c r="L96" s="24">
        <f t="shared" si="32"/>
        <v>0</v>
      </c>
      <c r="M96" s="55">
        <f t="shared" si="33"/>
        <v>0</v>
      </c>
      <c r="N96" s="47">
        <v>71</v>
      </c>
      <c r="O96" s="47">
        <v>85</v>
      </c>
      <c r="P96" s="47">
        <v>37</v>
      </c>
      <c r="Q96" s="47">
        <v>64</v>
      </c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17"/>
      <c r="BQ96" s="24"/>
      <c r="BR96" s="24"/>
      <c r="BS96" s="24"/>
      <c r="BT96" s="24"/>
      <c r="BU96" s="24"/>
      <c r="BV96" s="24"/>
      <c r="BW96" s="24"/>
      <c r="BX96" s="47"/>
      <c r="BY96" s="47"/>
      <c r="BZ96" s="47"/>
      <c r="CA96" s="47"/>
      <c r="CB96" s="47"/>
      <c r="CC96" s="47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17"/>
      <c r="DT96" s="17">
        <v>90</v>
      </c>
      <c r="DU96" s="32">
        <f t="shared" si="38"/>
        <v>92</v>
      </c>
      <c r="DV96" s="32">
        <f t="shared" si="34"/>
        <v>92</v>
      </c>
      <c r="DW96"/>
      <c r="DX96" s="17">
        <v>1</v>
      </c>
      <c r="DY96"/>
      <c r="DZ96"/>
      <c r="EA96"/>
      <c r="EB96" s="17">
        <v>112</v>
      </c>
      <c r="EC96"/>
      <c r="ED96" s="17">
        <f t="shared" si="35"/>
        <v>92</v>
      </c>
      <c r="EE96" s="17" t="str">
        <f t="shared" si="36"/>
        <v>(90)</v>
      </c>
      <c r="EF96" s="121" t="s">
        <v>213</v>
      </c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s="23" customFormat="1" ht="15.75" customHeight="1" x14ac:dyDescent="0.2">
      <c r="A97" s="61" t="str">
        <f t="shared" si="37"/>
        <v>93 (91)</v>
      </c>
      <c r="B97" s="92" t="s">
        <v>209</v>
      </c>
      <c r="C97" s="62" t="s">
        <v>54</v>
      </c>
      <c r="D97" s="63">
        <f t="shared" si="26"/>
        <v>60.84375</v>
      </c>
      <c r="E97"/>
      <c r="F97" s="24">
        <f t="shared" si="27"/>
        <v>32</v>
      </c>
      <c r="G97" s="14">
        <f t="shared" si="28"/>
        <v>1947</v>
      </c>
      <c r="H97" s="72"/>
      <c r="I97" s="24">
        <f t="shared" si="29"/>
        <v>0</v>
      </c>
      <c r="J97" s="24">
        <f t="shared" si="30"/>
        <v>0</v>
      </c>
      <c r="K97" s="24">
        <f t="shared" si="31"/>
        <v>0</v>
      </c>
      <c r="L97" s="24">
        <f t="shared" si="32"/>
        <v>0</v>
      </c>
      <c r="M97" s="55">
        <f t="shared" si="33"/>
        <v>0</v>
      </c>
      <c r="N97" s="47">
        <v>21</v>
      </c>
      <c r="O97" s="47">
        <v>100</v>
      </c>
      <c r="P97" s="47">
        <v>112</v>
      </c>
      <c r="Q97" s="47">
        <v>46</v>
      </c>
      <c r="R97" s="47">
        <v>58</v>
      </c>
      <c r="S97" s="47">
        <v>65</v>
      </c>
      <c r="T97" s="47">
        <v>92</v>
      </c>
      <c r="U97" s="47">
        <v>76</v>
      </c>
      <c r="V97" s="47">
        <v>128</v>
      </c>
      <c r="W97" s="47">
        <v>50</v>
      </c>
      <c r="X97" s="47">
        <v>39</v>
      </c>
      <c r="Y97" s="47">
        <v>71</v>
      </c>
      <c r="Z97" s="47">
        <v>17</v>
      </c>
      <c r="AA97" s="47">
        <v>33</v>
      </c>
      <c r="AB97" s="47">
        <v>37</v>
      </c>
      <c r="AC97" s="47">
        <v>58</v>
      </c>
      <c r="AD97" s="47">
        <v>97</v>
      </c>
      <c r="AE97" s="47">
        <v>14</v>
      </c>
      <c r="AF97" s="47">
        <v>57</v>
      </c>
      <c r="AG97" s="47">
        <v>54</v>
      </c>
      <c r="AH97" s="24">
        <v>84</v>
      </c>
      <c r="AI97" s="24">
        <v>67</v>
      </c>
      <c r="AJ97" s="24">
        <v>67</v>
      </c>
      <c r="AK97" s="24">
        <v>38</v>
      </c>
      <c r="AL97" s="24">
        <v>47</v>
      </c>
      <c r="AM97" s="24">
        <v>38</v>
      </c>
      <c r="AN97" s="24">
        <v>64</v>
      </c>
      <c r="AO97" s="24">
        <v>31</v>
      </c>
      <c r="AP97" s="24">
        <v>73</v>
      </c>
      <c r="AQ97" s="24">
        <v>60</v>
      </c>
      <c r="AR97" s="24">
        <v>81</v>
      </c>
      <c r="AS97" s="24">
        <v>72</v>
      </c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17"/>
      <c r="BQ97" s="24"/>
      <c r="BR97" s="24"/>
      <c r="BS97" s="47"/>
      <c r="BT97" s="47"/>
      <c r="BU97" s="47"/>
      <c r="BV97" s="47"/>
      <c r="BW97" s="47"/>
      <c r="BX97" s="47"/>
      <c r="BY97" s="47"/>
      <c r="BZ97" s="47"/>
      <c r="CA97" s="47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17"/>
      <c r="DT97" s="17">
        <v>91</v>
      </c>
      <c r="DU97" s="32">
        <f t="shared" si="38"/>
        <v>93</v>
      </c>
      <c r="DV97" s="32">
        <f t="shared" si="34"/>
        <v>93</v>
      </c>
      <c r="DW97" s="16"/>
      <c r="DX97" s="17">
        <v>1</v>
      </c>
      <c r="DY97" s="17"/>
      <c r="DZ97" s="17"/>
      <c r="EA97" s="16"/>
      <c r="EB97" s="17">
        <v>90</v>
      </c>
      <c r="EC97" s="16"/>
      <c r="ED97" s="17">
        <f t="shared" si="35"/>
        <v>93</v>
      </c>
      <c r="EE97" s="17" t="str">
        <f t="shared" si="36"/>
        <v>(91)</v>
      </c>
      <c r="EF97" s="121" t="s">
        <v>213</v>
      </c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6"/>
      <c r="IN97" s="16"/>
      <c r="IO97" s="16"/>
      <c r="IP97" s="16"/>
      <c r="IQ97" s="16"/>
      <c r="IR97" s="16"/>
      <c r="IS97" s="16"/>
      <c r="IT97" s="16"/>
      <c r="IU97" s="16"/>
      <c r="IV97" s="16"/>
    </row>
    <row r="98" spans="1:256" s="23" customFormat="1" ht="15.75" customHeight="1" x14ac:dyDescent="0.2">
      <c r="A98" s="61" t="str">
        <f t="shared" si="37"/>
        <v>94 (92)</v>
      </c>
      <c r="B98" s="92" t="s">
        <v>215</v>
      </c>
      <c r="C98" s="62" t="s">
        <v>95</v>
      </c>
      <c r="D98" s="63">
        <f t="shared" si="26"/>
        <v>60</v>
      </c>
      <c r="E98" s="67"/>
      <c r="F98" s="47">
        <f t="shared" si="27"/>
        <v>15</v>
      </c>
      <c r="G98" s="64">
        <f t="shared" si="28"/>
        <v>900</v>
      </c>
      <c r="H98" s="72"/>
      <c r="I98" s="24">
        <f t="shared" si="29"/>
        <v>0</v>
      </c>
      <c r="J98" s="24">
        <f t="shared" si="30"/>
        <v>0</v>
      </c>
      <c r="K98" s="24">
        <f t="shared" si="31"/>
        <v>0</v>
      </c>
      <c r="L98" s="24">
        <f t="shared" si="32"/>
        <v>0</v>
      </c>
      <c r="M98" s="55">
        <f t="shared" si="33"/>
        <v>0</v>
      </c>
      <c r="N98" s="47">
        <v>109</v>
      </c>
      <c r="O98" s="47">
        <v>55</v>
      </c>
      <c r="P98" s="47">
        <v>46</v>
      </c>
      <c r="Q98" s="47">
        <v>67</v>
      </c>
      <c r="R98" s="47">
        <v>66</v>
      </c>
      <c r="S98" s="47">
        <v>55</v>
      </c>
      <c r="T98" s="47">
        <v>114</v>
      </c>
      <c r="U98" s="47">
        <v>53</v>
      </c>
      <c r="V98" s="47">
        <v>41</v>
      </c>
      <c r="W98" s="47">
        <v>62</v>
      </c>
      <c r="X98" s="47">
        <v>27</v>
      </c>
      <c r="Y98" s="47">
        <v>43</v>
      </c>
      <c r="Z98" s="47">
        <v>87</v>
      </c>
      <c r="AA98" s="47">
        <v>32</v>
      </c>
      <c r="AB98" s="47">
        <v>43</v>
      </c>
      <c r="AC98" s="47"/>
      <c r="AD98" s="47"/>
      <c r="AE98" s="47"/>
      <c r="AF98" s="47"/>
      <c r="AG98" s="47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17"/>
      <c r="BQ98" s="24"/>
      <c r="BR98" s="24"/>
      <c r="BS98" s="24"/>
      <c r="BT98" s="24"/>
      <c r="BU98" s="24"/>
      <c r="BV98" s="24"/>
      <c r="BW98" s="24"/>
      <c r="BX98" s="47"/>
      <c r="BY98" s="47"/>
      <c r="BZ98" s="47"/>
      <c r="CA98" s="47"/>
      <c r="CB98" s="47"/>
      <c r="CC98" s="47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17"/>
      <c r="DT98" s="17">
        <v>92</v>
      </c>
      <c r="DU98" s="32">
        <f t="shared" si="38"/>
        <v>94</v>
      </c>
      <c r="DV98" s="32">
        <f t="shared" si="34"/>
        <v>94</v>
      </c>
      <c r="DW98" s="16"/>
      <c r="DX98" s="17">
        <v>1</v>
      </c>
      <c r="DY98" s="17"/>
      <c r="DZ98" s="17"/>
      <c r="EA98" s="16"/>
      <c r="EB98" s="17">
        <v>91</v>
      </c>
      <c r="EC98" s="16"/>
      <c r="ED98" s="17">
        <f t="shared" si="35"/>
        <v>94</v>
      </c>
      <c r="EE98" s="17" t="str">
        <f t="shared" si="36"/>
        <v>(92)</v>
      </c>
      <c r="EF98" s="121" t="s">
        <v>213</v>
      </c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6"/>
      <c r="IN98" s="16"/>
      <c r="IO98" s="16"/>
      <c r="IP98" s="16"/>
      <c r="IQ98" s="16"/>
      <c r="IR98" s="16"/>
      <c r="IS98" s="16"/>
      <c r="IT98" s="16"/>
      <c r="IU98" s="16"/>
      <c r="IV98" s="16"/>
    </row>
    <row r="99" spans="1:256" s="23" customFormat="1" ht="15.75" customHeight="1" x14ac:dyDescent="0.2">
      <c r="A99" s="61" t="str">
        <f t="shared" si="37"/>
        <v>95 (93)</v>
      </c>
      <c r="B99" s="33" t="s">
        <v>150</v>
      </c>
      <c r="C99" s="62" t="s">
        <v>95</v>
      </c>
      <c r="D99" s="63">
        <f t="shared" si="26"/>
        <v>59.28</v>
      </c>
      <c r="E99"/>
      <c r="F99" s="24">
        <f t="shared" si="27"/>
        <v>25</v>
      </c>
      <c r="G99" s="14">
        <f t="shared" si="28"/>
        <v>1482</v>
      </c>
      <c r="H99" s="72"/>
      <c r="I99" s="24">
        <f t="shared" si="29"/>
        <v>0</v>
      </c>
      <c r="J99" s="24">
        <f t="shared" si="30"/>
        <v>0</v>
      </c>
      <c r="K99" s="24">
        <f t="shared" si="31"/>
        <v>0</v>
      </c>
      <c r="L99" s="24">
        <f t="shared" si="32"/>
        <v>0</v>
      </c>
      <c r="M99" s="55">
        <f t="shared" si="33"/>
        <v>0</v>
      </c>
      <c r="N99" s="47">
        <v>35</v>
      </c>
      <c r="O99" s="47">
        <v>102</v>
      </c>
      <c r="P99" s="47">
        <v>45</v>
      </c>
      <c r="Q99" s="47">
        <v>79</v>
      </c>
      <c r="R99" s="47">
        <v>70</v>
      </c>
      <c r="S99" s="47">
        <v>67</v>
      </c>
      <c r="T99" s="47">
        <v>58</v>
      </c>
      <c r="U99" s="47">
        <v>49</v>
      </c>
      <c r="V99" s="47">
        <v>54</v>
      </c>
      <c r="W99" s="47">
        <v>34</v>
      </c>
      <c r="X99" s="47">
        <v>71</v>
      </c>
      <c r="Y99" s="47">
        <v>50</v>
      </c>
      <c r="Z99" s="47">
        <v>21</v>
      </c>
      <c r="AA99" s="47">
        <v>51</v>
      </c>
      <c r="AB99" s="47">
        <v>66</v>
      </c>
      <c r="AC99" s="47">
        <v>9</v>
      </c>
      <c r="AD99" s="47">
        <v>72</v>
      </c>
      <c r="AE99" s="47">
        <v>17</v>
      </c>
      <c r="AF99" s="47">
        <v>111</v>
      </c>
      <c r="AG99" s="47">
        <v>72</v>
      </c>
      <c r="AH99" s="24">
        <v>61</v>
      </c>
      <c r="AI99" s="24">
        <v>35</v>
      </c>
      <c r="AJ99" s="24">
        <v>91</v>
      </c>
      <c r="AK99" s="24">
        <v>61</v>
      </c>
      <c r="AL99" s="24">
        <v>101</v>
      </c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17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17"/>
      <c r="DT99" s="17">
        <v>93</v>
      </c>
      <c r="DU99" s="32">
        <f t="shared" si="38"/>
        <v>95</v>
      </c>
      <c r="DV99" s="32">
        <f t="shared" si="34"/>
        <v>95</v>
      </c>
      <c r="DW99" s="16"/>
      <c r="DX99" s="17">
        <v>1</v>
      </c>
      <c r="DY99" s="17"/>
      <c r="DZ99" s="17"/>
      <c r="EA99" s="16"/>
      <c r="EB99" s="17">
        <v>92</v>
      </c>
      <c r="EC99" s="16"/>
      <c r="ED99" s="17">
        <f t="shared" si="35"/>
        <v>95</v>
      </c>
      <c r="EE99" s="17" t="str">
        <f t="shared" si="36"/>
        <v>(93)</v>
      </c>
      <c r="EF99" s="121" t="s">
        <v>213</v>
      </c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6"/>
      <c r="IN99" s="16"/>
      <c r="IO99" s="16"/>
      <c r="IP99" s="16"/>
      <c r="IQ99" s="16"/>
      <c r="IR99" s="16"/>
      <c r="IS99" s="16"/>
      <c r="IT99" s="16"/>
      <c r="IU99" s="16"/>
      <c r="IV99" s="16"/>
    </row>
    <row r="100" spans="1:256" s="23" customFormat="1" ht="15.75" customHeight="1" x14ac:dyDescent="0.2">
      <c r="A100" s="128" t="str">
        <f t="shared" si="37"/>
        <v>- (-)</v>
      </c>
      <c r="B100" s="135" t="s">
        <v>220</v>
      </c>
      <c r="C100" s="136" t="s">
        <v>34</v>
      </c>
      <c r="D100" s="131">
        <f t="shared" si="26"/>
        <v>0</v>
      </c>
      <c r="E100" s="132"/>
      <c r="F100" s="133">
        <f t="shared" si="27"/>
        <v>0</v>
      </c>
      <c r="G100" s="134">
        <f t="shared" si="28"/>
        <v>0</v>
      </c>
      <c r="H100" s="10"/>
      <c r="I100" s="24">
        <f t="shared" si="29"/>
        <v>0</v>
      </c>
      <c r="J100" s="24">
        <f t="shared" si="30"/>
        <v>0</v>
      </c>
      <c r="K100" s="24">
        <f t="shared" si="31"/>
        <v>0</v>
      </c>
      <c r="L100" s="24">
        <f t="shared" si="32"/>
        <v>0</v>
      </c>
      <c r="M100" s="55">
        <f t="shared" si="33"/>
        <v>0</v>
      </c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17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17"/>
      <c r="DT100" s="17" t="s">
        <v>99</v>
      </c>
      <c r="DU100" s="32" t="str">
        <f t="shared" si="38"/>
        <v>-</v>
      </c>
      <c r="DV100" s="32">
        <f t="shared" si="34"/>
        <v>96</v>
      </c>
      <c r="DW100" s="16"/>
      <c r="DX100" s="17">
        <v>1</v>
      </c>
      <c r="DY100" s="17"/>
      <c r="DZ100" s="17"/>
      <c r="EA100" s="16"/>
      <c r="EB100" s="17">
        <v>63</v>
      </c>
      <c r="EC100" s="16"/>
      <c r="ED100" s="17" t="str">
        <f t="shared" si="35"/>
        <v>-</v>
      </c>
      <c r="EE100" s="17" t="str">
        <f t="shared" si="36"/>
        <v>(-)</v>
      </c>
      <c r="EF100" s="121" t="s">
        <v>213</v>
      </c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6"/>
      <c r="IN100" s="16"/>
      <c r="IO100" s="16"/>
      <c r="IP100" s="16"/>
      <c r="IQ100" s="16"/>
      <c r="IR100" s="16"/>
      <c r="IS100" s="16"/>
      <c r="IT100" s="16"/>
      <c r="IU100" s="16"/>
      <c r="IV100" s="16"/>
    </row>
    <row r="101" spans="1:256" s="23" customFormat="1" ht="15.75" customHeight="1" x14ac:dyDescent="0.2">
      <c r="A101" s="128" t="str">
        <f t="shared" si="37"/>
        <v>96 (96)</v>
      </c>
      <c r="B101" s="135" t="s">
        <v>114</v>
      </c>
      <c r="C101" s="136" t="s">
        <v>34</v>
      </c>
      <c r="D101" s="131">
        <f t="shared" ref="D101:D123" si="39">IF(F101&gt;0.5,(G101/F101),0)</f>
        <v>0</v>
      </c>
      <c r="E101" s="132"/>
      <c r="F101" s="133">
        <f t="shared" ref="F101:F123" si="40">COUNT(N101:BO101)</f>
        <v>0</v>
      </c>
      <c r="G101" s="134">
        <f t="shared" ref="G101:G123" si="41">SUM(N101:BO101)</f>
        <v>0</v>
      </c>
      <c r="H101" s="10"/>
      <c r="I101" s="24">
        <f t="shared" ref="I101:I123" si="42">COUNTIF(BQ101:DR101,2)</f>
        <v>0</v>
      </c>
      <c r="J101" s="24">
        <f t="shared" ref="J101:J123" si="43">COUNTIF(BQ101:DR101,-2)</f>
        <v>0</v>
      </c>
      <c r="K101" s="24">
        <f t="shared" ref="K101:K123" si="44">COUNTIF(BQ101:DR101,1)</f>
        <v>0</v>
      </c>
      <c r="L101" s="24">
        <f t="shared" ref="L101:L123" si="45">COUNTIF(BQ101:DR101,-1)</f>
        <v>0</v>
      </c>
      <c r="M101" s="55">
        <f t="shared" ref="M101:M123" si="46">IF(F101&gt;0,(I101+K101)/(F101),0)</f>
        <v>0</v>
      </c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17"/>
      <c r="BQ101" s="24"/>
      <c r="BR101" s="24"/>
      <c r="BS101" s="47"/>
      <c r="BT101" s="47"/>
      <c r="BU101" s="47"/>
      <c r="BV101" s="47"/>
      <c r="BW101" s="47"/>
      <c r="BX101" s="47"/>
      <c r="BY101" s="47"/>
      <c r="BZ101" s="47"/>
      <c r="CA101" s="47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17"/>
      <c r="DT101" s="17">
        <v>96</v>
      </c>
      <c r="DU101" s="32">
        <f t="shared" si="38"/>
        <v>96</v>
      </c>
      <c r="DV101" s="32">
        <f t="shared" ref="DV101:DV120" si="47">IF(DX101=1,ROW(97:97),"-")</f>
        <v>97</v>
      </c>
      <c r="DW101" s="16"/>
      <c r="DX101" s="17">
        <v>1</v>
      </c>
      <c r="DY101" s="17"/>
      <c r="DZ101" s="17"/>
      <c r="EA101" s="16"/>
      <c r="EB101" s="17">
        <v>93</v>
      </c>
      <c r="EC101" s="16"/>
      <c r="ED101" s="17">
        <f t="shared" ref="ED101:ED120" si="48">IF(DX101=1,DU101,IF(DX101="",DU101,""))</f>
        <v>96</v>
      </c>
      <c r="EE101" s="17" t="str">
        <f t="shared" ref="EE101:EE120" si="49">IF(DX101=1,"("&amp;DT101&amp;")","("&amp;DV101&amp;")")</f>
        <v>(96)</v>
      </c>
      <c r="EF101" s="121" t="s">
        <v>213</v>
      </c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6"/>
      <c r="IN101" s="16"/>
      <c r="IO101" s="16"/>
      <c r="IP101" s="16"/>
      <c r="IQ101" s="16"/>
      <c r="IR101" s="16"/>
      <c r="IS101" s="16"/>
      <c r="IT101" s="16"/>
      <c r="IU101" s="16"/>
      <c r="IV101" s="16"/>
    </row>
    <row r="102" spans="1:256" s="23" customFormat="1" ht="15.75" customHeight="1" x14ac:dyDescent="0.2">
      <c r="A102" s="128" t="str">
        <f t="shared" si="37"/>
        <v>96 (96)</v>
      </c>
      <c r="B102" s="135" t="s">
        <v>192</v>
      </c>
      <c r="C102" s="136" t="s">
        <v>115</v>
      </c>
      <c r="D102" s="131">
        <f t="shared" si="39"/>
        <v>0</v>
      </c>
      <c r="E102" s="132"/>
      <c r="F102" s="133">
        <f t="shared" si="40"/>
        <v>0</v>
      </c>
      <c r="G102" s="134">
        <f t="shared" si="41"/>
        <v>0</v>
      </c>
      <c r="H102" s="10"/>
      <c r="I102" s="24">
        <f t="shared" si="42"/>
        <v>0</v>
      </c>
      <c r="J102" s="24">
        <f t="shared" si="43"/>
        <v>0</v>
      </c>
      <c r="K102" s="24">
        <f t="shared" si="44"/>
        <v>0</v>
      </c>
      <c r="L102" s="24">
        <f t="shared" si="45"/>
        <v>0</v>
      </c>
      <c r="M102" s="55">
        <f t="shared" si="46"/>
        <v>0</v>
      </c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17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17"/>
      <c r="DT102" s="17">
        <v>96</v>
      </c>
      <c r="DU102" s="32">
        <f t="shared" si="38"/>
        <v>96</v>
      </c>
      <c r="DV102" s="32">
        <f t="shared" si="47"/>
        <v>98</v>
      </c>
      <c r="DW102" s="16"/>
      <c r="DX102" s="17">
        <v>1</v>
      </c>
      <c r="DY102" s="17"/>
      <c r="DZ102" s="17"/>
      <c r="EA102" s="16"/>
      <c r="EB102" s="17">
        <v>94</v>
      </c>
      <c r="EC102" s="16"/>
      <c r="ED102" s="17">
        <f t="shared" si="48"/>
        <v>96</v>
      </c>
      <c r="EE102" s="17" t="str">
        <f t="shared" si="49"/>
        <v>(96)</v>
      </c>
      <c r="EF102" s="121" t="s">
        <v>213</v>
      </c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</row>
    <row r="103" spans="1:256" s="23" customFormat="1" ht="15.75" customHeight="1" x14ac:dyDescent="0.2">
      <c r="A103" s="128" t="str">
        <f t="shared" si="37"/>
        <v>96 (96)</v>
      </c>
      <c r="B103" s="137" t="s">
        <v>44</v>
      </c>
      <c r="C103" s="136" t="s">
        <v>275</v>
      </c>
      <c r="D103" s="131">
        <f t="shared" si="39"/>
        <v>0</v>
      </c>
      <c r="E103" s="132"/>
      <c r="F103" s="133">
        <f t="shared" si="40"/>
        <v>0</v>
      </c>
      <c r="G103" s="134">
        <f t="shared" si="41"/>
        <v>0</v>
      </c>
      <c r="H103" s="10"/>
      <c r="I103" s="24">
        <f t="shared" si="42"/>
        <v>0</v>
      </c>
      <c r="J103" s="24">
        <f t="shared" si="43"/>
        <v>0</v>
      </c>
      <c r="K103" s="24">
        <f t="shared" si="44"/>
        <v>0</v>
      </c>
      <c r="L103" s="24">
        <f t="shared" si="45"/>
        <v>0</v>
      </c>
      <c r="M103" s="55">
        <f t="shared" si="46"/>
        <v>0</v>
      </c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17"/>
      <c r="BQ103" s="24"/>
      <c r="BR103" s="24"/>
      <c r="BS103" s="47"/>
      <c r="BT103" s="47"/>
      <c r="BU103" s="47"/>
      <c r="BV103" s="47"/>
      <c r="BW103" s="47"/>
      <c r="BX103" s="47"/>
      <c r="BY103" s="47"/>
      <c r="BZ103" s="47"/>
      <c r="CA103" s="47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17"/>
      <c r="DT103" s="17">
        <v>96</v>
      </c>
      <c r="DU103" s="32">
        <f t="shared" si="38"/>
        <v>96</v>
      </c>
      <c r="DV103" s="32">
        <f t="shared" si="47"/>
        <v>99</v>
      </c>
      <c r="DW103" s="16"/>
      <c r="DX103" s="17">
        <v>1</v>
      </c>
      <c r="DY103" s="17"/>
      <c r="DZ103" s="17"/>
      <c r="EA103" s="16"/>
      <c r="EB103" s="17">
        <v>95</v>
      </c>
      <c r="EC103" s="16"/>
      <c r="ED103" s="17">
        <f t="shared" si="48"/>
        <v>96</v>
      </c>
      <c r="EE103" s="17" t="str">
        <f t="shared" si="49"/>
        <v>(96)</v>
      </c>
      <c r="EF103" s="121" t="s">
        <v>213</v>
      </c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6"/>
      <c r="IN103" s="16"/>
      <c r="IO103" s="16"/>
      <c r="IP103" s="16"/>
      <c r="IQ103" s="16"/>
      <c r="IR103" s="16"/>
      <c r="IS103" s="16"/>
      <c r="IT103" s="16"/>
      <c r="IU103" s="16"/>
      <c r="IV103" s="16"/>
    </row>
    <row r="104" spans="1:256" s="23" customFormat="1" ht="15.75" customHeight="1" x14ac:dyDescent="0.2">
      <c r="A104" s="128" t="str">
        <f t="shared" si="37"/>
        <v>96 (96)</v>
      </c>
      <c r="B104" s="135" t="s">
        <v>194</v>
      </c>
      <c r="C104" s="139" t="s">
        <v>95</v>
      </c>
      <c r="D104" s="131">
        <f t="shared" si="39"/>
        <v>0</v>
      </c>
      <c r="E104" s="138"/>
      <c r="F104" s="133">
        <f t="shared" si="40"/>
        <v>0</v>
      </c>
      <c r="G104" s="134">
        <f t="shared" si="41"/>
        <v>0</v>
      </c>
      <c r="H104" s="10"/>
      <c r="I104" s="24">
        <f t="shared" si="42"/>
        <v>0</v>
      </c>
      <c r="J104" s="24">
        <f t="shared" si="43"/>
        <v>0</v>
      </c>
      <c r="K104" s="24">
        <f t="shared" si="44"/>
        <v>0</v>
      </c>
      <c r="L104" s="24">
        <f t="shared" si="45"/>
        <v>0</v>
      </c>
      <c r="M104" s="55">
        <f t="shared" si="46"/>
        <v>0</v>
      </c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17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17"/>
      <c r="DT104" s="17">
        <v>96</v>
      </c>
      <c r="DU104" s="32">
        <f t="shared" si="38"/>
        <v>96</v>
      </c>
      <c r="DV104" s="32">
        <f t="shared" si="47"/>
        <v>100</v>
      </c>
      <c r="DW104" s="16"/>
      <c r="DX104" s="17">
        <v>1</v>
      </c>
      <c r="DY104" s="17"/>
      <c r="DZ104" s="17"/>
      <c r="EA104" s="16"/>
      <c r="EB104" s="17">
        <v>96</v>
      </c>
      <c r="EC104" s="16"/>
      <c r="ED104" s="17">
        <f t="shared" si="48"/>
        <v>96</v>
      </c>
      <c r="EE104" s="17" t="str">
        <f t="shared" si="49"/>
        <v>(96)</v>
      </c>
      <c r="EF104" s="121" t="s">
        <v>213</v>
      </c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6"/>
      <c r="IN104" s="16"/>
      <c r="IO104" s="16"/>
      <c r="IP104" s="16"/>
      <c r="IQ104" s="16"/>
      <c r="IR104" s="16"/>
      <c r="IS104" s="16"/>
      <c r="IT104" s="16"/>
      <c r="IU104" s="16"/>
      <c r="IV104" s="16"/>
    </row>
    <row r="105" spans="1:256" s="23" customFormat="1" ht="15.75" customHeight="1" x14ac:dyDescent="0.2">
      <c r="A105" s="128" t="str">
        <f t="shared" si="37"/>
        <v>97 (97)</v>
      </c>
      <c r="B105" s="135" t="s">
        <v>210</v>
      </c>
      <c r="C105" s="136" t="s">
        <v>211</v>
      </c>
      <c r="D105" s="131">
        <f t="shared" si="39"/>
        <v>0</v>
      </c>
      <c r="E105" s="132"/>
      <c r="F105" s="133">
        <f t="shared" si="40"/>
        <v>0</v>
      </c>
      <c r="G105" s="134">
        <f t="shared" si="41"/>
        <v>0</v>
      </c>
      <c r="H105" s="10"/>
      <c r="I105" s="24">
        <f t="shared" si="42"/>
        <v>0</v>
      </c>
      <c r="J105" s="24">
        <f t="shared" si="43"/>
        <v>0</v>
      </c>
      <c r="K105" s="24">
        <f t="shared" si="44"/>
        <v>0</v>
      </c>
      <c r="L105" s="24">
        <f t="shared" si="45"/>
        <v>0</v>
      </c>
      <c r="M105" s="55">
        <f t="shared" si="46"/>
        <v>0</v>
      </c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17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17"/>
      <c r="DT105" s="17">
        <v>97</v>
      </c>
      <c r="DU105" s="32">
        <f t="shared" si="38"/>
        <v>97</v>
      </c>
      <c r="DV105" s="32">
        <f t="shared" si="47"/>
        <v>101</v>
      </c>
      <c r="DW105" s="16"/>
      <c r="DX105" s="17">
        <v>1</v>
      </c>
      <c r="DY105" s="17"/>
      <c r="DZ105" s="17"/>
      <c r="EA105" s="16"/>
      <c r="EB105" s="17">
        <v>97</v>
      </c>
      <c r="EC105" s="16"/>
      <c r="ED105" s="17">
        <f t="shared" si="48"/>
        <v>97</v>
      </c>
      <c r="EE105" s="17" t="str">
        <f t="shared" si="49"/>
        <v>(97)</v>
      </c>
      <c r="EF105" s="121" t="s">
        <v>213</v>
      </c>
      <c r="EG105" s="16"/>
      <c r="EH105" s="16"/>
      <c r="EI105" s="16"/>
      <c r="EJ105" s="16"/>
      <c r="EK105" s="16"/>
      <c r="EL105" s="16"/>
      <c r="EM105" s="16"/>
      <c r="EN105" s="16"/>
      <c r="EO105" s="16"/>
      <c r="EP105" s="16"/>
      <c r="EQ105" s="16"/>
      <c r="ER105" s="16"/>
      <c r="ES105" s="16"/>
      <c r="ET105" s="16"/>
      <c r="EU105" s="16"/>
      <c r="EV105" s="16"/>
      <c r="EW105" s="16"/>
      <c r="EX105" s="16"/>
      <c r="EY105" s="16"/>
      <c r="EZ105" s="16"/>
      <c r="FA105" s="16"/>
      <c r="FB105" s="16"/>
      <c r="FC105" s="16"/>
      <c r="FD105" s="16"/>
      <c r="FE105" s="16"/>
      <c r="FF105" s="16"/>
      <c r="FG105" s="16"/>
      <c r="FH105" s="16"/>
      <c r="FI105" s="16"/>
      <c r="FJ105" s="16"/>
      <c r="FK105" s="16"/>
      <c r="FL105" s="16"/>
      <c r="FM105" s="16"/>
      <c r="FN105" s="16"/>
      <c r="FO105" s="16"/>
      <c r="FP105" s="16"/>
      <c r="FQ105" s="16"/>
      <c r="FR105" s="16"/>
      <c r="FS105" s="16"/>
      <c r="FT105" s="16"/>
      <c r="FU105" s="16"/>
      <c r="FV105" s="16"/>
      <c r="FW105" s="16"/>
      <c r="FX105" s="16"/>
      <c r="FY105" s="16"/>
      <c r="FZ105" s="16"/>
      <c r="GA105" s="16"/>
      <c r="GB105" s="16"/>
      <c r="GC105" s="16"/>
      <c r="GD105" s="16"/>
      <c r="GE105" s="16"/>
      <c r="GF105" s="16"/>
      <c r="GG105" s="16"/>
      <c r="GH105" s="16"/>
      <c r="GI105" s="16"/>
      <c r="GJ105" s="16"/>
      <c r="GK105" s="16"/>
      <c r="GL105" s="16"/>
      <c r="GM105" s="16"/>
      <c r="GN105" s="16"/>
      <c r="GO105" s="16"/>
      <c r="GP105" s="16"/>
      <c r="GQ105" s="16"/>
      <c r="GR105" s="16"/>
      <c r="GS105" s="16"/>
      <c r="GT105" s="16"/>
      <c r="GU105" s="16"/>
      <c r="GV105" s="16"/>
      <c r="GW105" s="16"/>
      <c r="GX105" s="16"/>
      <c r="GY105" s="16"/>
      <c r="GZ105" s="16"/>
      <c r="HA105" s="16"/>
      <c r="HB105" s="16"/>
      <c r="HC105" s="16"/>
      <c r="HD105" s="16"/>
      <c r="HE105" s="16"/>
      <c r="HF105" s="16"/>
      <c r="HG105" s="16"/>
      <c r="HH105" s="16"/>
      <c r="HI105" s="16"/>
      <c r="HJ105" s="16"/>
      <c r="HK105" s="16"/>
      <c r="HL105" s="16"/>
      <c r="HM105" s="16"/>
      <c r="HN105" s="16"/>
      <c r="HO105" s="16"/>
      <c r="HP105" s="16"/>
      <c r="HQ105" s="16"/>
      <c r="HR105" s="16"/>
      <c r="HS105" s="16"/>
      <c r="HT105" s="16"/>
      <c r="HU105" s="16"/>
      <c r="HV105" s="16"/>
      <c r="HW105" s="16"/>
      <c r="HX105" s="16"/>
      <c r="HY105" s="16"/>
      <c r="HZ105" s="16"/>
      <c r="IA105" s="16"/>
      <c r="IB105" s="16"/>
      <c r="IC105" s="16"/>
      <c r="ID105" s="16"/>
      <c r="IE105" s="16"/>
      <c r="IF105" s="16"/>
      <c r="IG105" s="16"/>
      <c r="IH105" s="16"/>
      <c r="II105" s="16"/>
      <c r="IJ105" s="16"/>
      <c r="IK105" s="16"/>
      <c r="IL105" s="16"/>
      <c r="IM105" s="16"/>
      <c r="IN105" s="16"/>
      <c r="IO105" s="16"/>
      <c r="IP105" s="16"/>
      <c r="IQ105" s="16"/>
      <c r="IR105" s="16"/>
      <c r="IS105" s="16"/>
      <c r="IT105" s="16"/>
      <c r="IU105" s="16"/>
      <c r="IV105" s="16"/>
    </row>
    <row r="106" spans="1:256" s="23" customFormat="1" ht="15.75" customHeight="1" x14ac:dyDescent="0.2">
      <c r="A106" s="128" t="str">
        <f t="shared" si="37"/>
        <v>98 (98)</v>
      </c>
      <c r="B106" s="135" t="s">
        <v>166</v>
      </c>
      <c r="C106" s="136" t="s">
        <v>34</v>
      </c>
      <c r="D106" s="131">
        <f t="shared" si="39"/>
        <v>0</v>
      </c>
      <c r="E106" s="132"/>
      <c r="F106" s="133">
        <f t="shared" si="40"/>
        <v>0</v>
      </c>
      <c r="G106" s="134">
        <f t="shared" si="41"/>
        <v>0</v>
      </c>
      <c r="H106" s="10"/>
      <c r="I106" s="24">
        <f t="shared" si="42"/>
        <v>0</v>
      </c>
      <c r="J106" s="24">
        <f t="shared" si="43"/>
        <v>0</v>
      </c>
      <c r="K106" s="24">
        <f t="shared" si="44"/>
        <v>0</v>
      </c>
      <c r="L106" s="24">
        <f t="shared" si="45"/>
        <v>0</v>
      </c>
      <c r="M106" s="55">
        <f t="shared" si="46"/>
        <v>0</v>
      </c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17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17"/>
      <c r="DT106" s="17">
        <v>98</v>
      </c>
      <c r="DU106" s="32">
        <f t="shared" si="38"/>
        <v>98</v>
      </c>
      <c r="DV106" s="32">
        <f t="shared" si="47"/>
        <v>102</v>
      </c>
      <c r="DW106" s="16"/>
      <c r="DX106" s="17">
        <v>1</v>
      </c>
      <c r="DY106" s="17"/>
      <c r="DZ106" s="17"/>
      <c r="EA106" s="16"/>
      <c r="EB106" s="17">
        <v>98</v>
      </c>
      <c r="EC106" s="16"/>
      <c r="ED106" s="17">
        <f t="shared" si="48"/>
        <v>98</v>
      </c>
      <c r="EE106" s="17" t="str">
        <f t="shared" si="49"/>
        <v>(98)</v>
      </c>
      <c r="EF106" s="121" t="s">
        <v>213</v>
      </c>
      <c r="EG106" s="16"/>
      <c r="EH106" s="16"/>
      <c r="EI106" s="16"/>
      <c r="EJ106" s="16"/>
      <c r="EK106" s="16"/>
      <c r="EL106" s="16"/>
      <c r="EM106" s="16"/>
      <c r="EN106" s="16"/>
      <c r="EO106" s="16"/>
      <c r="EP106" s="16"/>
      <c r="EQ106" s="16"/>
      <c r="ER106" s="16"/>
      <c r="ES106" s="16"/>
      <c r="ET106" s="16"/>
      <c r="EU106" s="16"/>
      <c r="EV106" s="16"/>
      <c r="EW106" s="16"/>
      <c r="EX106" s="16"/>
      <c r="EY106" s="16"/>
      <c r="EZ106" s="16"/>
      <c r="FA106" s="16"/>
      <c r="FB106" s="16"/>
      <c r="FC106" s="16"/>
      <c r="FD106" s="16"/>
      <c r="FE106" s="16"/>
      <c r="FF106" s="16"/>
      <c r="FG106" s="16"/>
      <c r="FH106" s="16"/>
      <c r="FI106" s="16"/>
      <c r="FJ106" s="16"/>
      <c r="FK106" s="16"/>
      <c r="FL106" s="16"/>
      <c r="FM106" s="16"/>
      <c r="FN106" s="16"/>
      <c r="FO106" s="16"/>
      <c r="FP106" s="16"/>
      <c r="FQ106" s="16"/>
      <c r="FR106" s="16"/>
      <c r="FS106" s="16"/>
      <c r="FT106" s="16"/>
      <c r="FU106" s="16"/>
      <c r="FV106" s="16"/>
      <c r="FW106" s="16"/>
      <c r="FX106" s="16"/>
      <c r="FY106" s="16"/>
      <c r="FZ106" s="16"/>
      <c r="GA106" s="16"/>
      <c r="GB106" s="16"/>
      <c r="GC106" s="16"/>
      <c r="GD106" s="16"/>
      <c r="GE106" s="16"/>
      <c r="GF106" s="16"/>
      <c r="GG106" s="16"/>
      <c r="GH106" s="16"/>
      <c r="GI106" s="16"/>
      <c r="GJ106" s="16"/>
      <c r="GK106" s="16"/>
      <c r="GL106" s="16"/>
      <c r="GM106" s="16"/>
      <c r="GN106" s="16"/>
      <c r="GO106" s="16"/>
      <c r="GP106" s="16"/>
      <c r="GQ106" s="16"/>
      <c r="GR106" s="16"/>
      <c r="GS106" s="16"/>
      <c r="GT106" s="16"/>
      <c r="GU106" s="16"/>
      <c r="GV106" s="16"/>
      <c r="GW106" s="16"/>
      <c r="GX106" s="16"/>
      <c r="GY106" s="16"/>
      <c r="GZ106" s="16"/>
      <c r="HA106" s="16"/>
      <c r="HB106" s="16"/>
      <c r="HC106" s="16"/>
      <c r="HD106" s="16"/>
      <c r="HE106" s="16"/>
      <c r="HF106" s="16"/>
      <c r="HG106" s="16"/>
      <c r="HH106" s="16"/>
      <c r="HI106" s="16"/>
      <c r="HJ106" s="16"/>
      <c r="HK106" s="16"/>
      <c r="HL106" s="16"/>
      <c r="HM106" s="16"/>
      <c r="HN106" s="16"/>
      <c r="HO106" s="16"/>
      <c r="HP106" s="16"/>
      <c r="HQ106" s="16"/>
      <c r="HR106" s="16"/>
      <c r="HS106" s="16"/>
      <c r="HT106" s="16"/>
      <c r="HU106" s="16"/>
      <c r="HV106" s="16"/>
      <c r="HW106" s="16"/>
      <c r="HX106" s="16"/>
      <c r="HY106" s="16"/>
      <c r="HZ106" s="16"/>
      <c r="IA106" s="16"/>
      <c r="IB106" s="16"/>
      <c r="IC106" s="16"/>
      <c r="ID106" s="16"/>
      <c r="IE106" s="16"/>
      <c r="IF106" s="16"/>
      <c r="IG106" s="16"/>
      <c r="IH106" s="16"/>
      <c r="II106" s="16"/>
      <c r="IJ106" s="16"/>
      <c r="IK106" s="16"/>
      <c r="IL106" s="16"/>
      <c r="IM106" s="16"/>
      <c r="IN106" s="16"/>
      <c r="IO106" s="16"/>
      <c r="IP106" s="16"/>
      <c r="IQ106" s="16"/>
      <c r="IR106" s="16"/>
      <c r="IS106" s="16"/>
      <c r="IT106" s="16"/>
      <c r="IU106" s="16"/>
      <c r="IV106" s="16"/>
    </row>
    <row r="107" spans="1:256" s="23" customFormat="1" ht="15.75" customHeight="1" x14ac:dyDescent="0.2">
      <c r="A107" s="128" t="str">
        <f t="shared" si="37"/>
        <v>99 (99)</v>
      </c>
      <c r="B107" s="137" t="s">
        <v>70</v>
      </c>
      <c r="C107" s="136" t="s">
        <v>49</v>
      </c>
      <c r="D107" s="131">
        <f t="shared" si="39"/>
        <v>0</v>
      </c>
      <c r="E107" s="132"/>
      <c r="F107" s="133">
        <f t="shared" si="40"/>
        <v>0</v>
      </c>
      <c r="G107" s="134">
        <f t="shared" si="41"/>
        <v>0</v>
      </c>
      <c r="H107" s="10"/>
      <c r="I107" s="24">
        <f t="shared" si="42"/>
        <v>0</v>
      </c>
      <c r="J107" s="24">
        <f t="shared" si="43"/>
        <v>0</v>
      </c>
      <c r="K107" s="24">
        <f t="shared" si="44"/>
        <v>0</v>
      </c>
      <c r="L107" s="24">
        <f t="shared" si="45"/>
        <v>0</v>
      </c>
      <c r="M107" s="55">
        <f t="shared" si="46"/>
        <v>0</v>
      </c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17"/>
      <c r="BQ107" s="24"/>
      <c r="BR107" s="24"/>
      <c r="BS107" s="47"/>
      <c r="BT107" s="47"/>
      <c r="BU107" s="47"/>
      <c r="BV107" s="47"/>
      <c r="BW107" s="47"/>
      <c r="BX107" s="47"/>
      <c r="BY107" s="47"/>
      <c r="BZ107" s="47"/>
      <c r="CA107" s="47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17"/>
      <c r="DT107" s="17">
        <v>99</v>
      </c>
      <c r="DU107" s="32">
        <f t="shared" ref="DU107:DU120" si="50">IF(AND(D107=D106,D107=D105,D107=D104,D107=D103),ROW(99:99),IF(AND(D107=D106,D107=D105,D107=D104),ROW(100:100),IF(AND(D107=D106,D107=D105),ROW(101:101),IF(D107=D106,ROW(102:102),IF(D107&gt;1,ROW(103:103),"-")))))</f>
        <v>99</v>
      </c>
      <c r="DV107" s="32">
        <f t="shared" si="47"/>
        <v>103</v>
      </c>
      <c r="DW107" s="16"/>
      <c r="DX107" s="17">
        <v>1</v>
      </c>
      <c r="DY107" s="17"/>
      <c r="DZ107" s="17"/>
      <c r="EA107" s="16"/>
      <c r="EB107" s="17">
        <v>99</v>
      </c>
      <c r="EC107" s="16"/>
      <c r="ED107" s="17">
        <f t="shared" si="48"/>
        <v>99</v>
      </c>
      <c r="EE107" s="17" t="str">
        <f t="shared" si="49"/>
        <v>(99)</v>
      </c>
      <c r="EF107" s="121" t="s">
        <v>213</v>
      </c>
      <c r="EG107" s="16"/>
      <c r="EH107" s="16"/>
      <c r="EI107" s="16"/>
      <c r="EJ107" s="16"/>
      <c r="EK107" s="16"/>
      <c r="EL107" s="16"/>
      <c r="EM107" s="16"/>
      <c r="EN107" s="16"/>
      <c r="EO107" s="16"/>
      <c r="EP107" s="16"/>
      <c r="EQ107" s="16"/>
      <c r="ER107" s="16"/>
      <c r="ES107" s="16"/>
      <c r="ET107" s="16"/>
      <c r="EU107" s="16"/>
      <c r="EV107" s="16"/>
      <c r="EW107" s="16"/>
      <c r="EX107" s="16"/>
      <c r="EY107" s="16"/>
      <c r="EZ107" s="16"/>
      <c r="FA107" s="16"/>
      <c r="FB107" s="16"/>
      <c r="FC107" s="16"/>
      <c r="FD107" s="16"/>
      <c r="FE107" s="16"/>
      <c r="FF107" s="16"/>
      <c r="FG107" s="16"/>
      <c r="FH107" s="16"/>
      <c r="FI107" s="16"/>
      <c r="FJ107" s="16"/>
      <c r="FK107" s="16"/>
      <c r="FL107" s="16"/>
      <c r="FM107" s="16"/>
      <c r="FN107" s="16"/>
      <c r="FO107" s="16"/>
      <c r="FP107" s="16"/>
      <c r="FQ107" s="16"/>
      <c r="FR107" s="16"/>
      <c r="FS107" s="16"/>
      <c r="FT107" s="16"/>
      <c r="FU107" s="16"/>
      <c r="FV107" s="16"/>
      <c r="FW107" s="16"/>
      <c r="FX107" s="16"/>
      <c r="FY107" s="16"/>
      <c r="FZ107" s="16"/>
      <c r="GA107" s="16"/>
      <c r="GB107" s="16"/>
      <c r="GC107" s="16"/>
      <c r="GD107" s="16"/>
      <c r="GE107" s="16"/>
      <c r="GF107" s="16"/>
      <c r="GG107" s="16"/>
      <c r="GH107" s="16"/>
      <c r="GI107" s="16"/>
      <c r="GJ107" s="16"/>
      <c r="GK107" s="16"/>
      <c r="GL107" s="16"/>
      <c r="GM107" s="16"/>
      <c r="GN107" s="16"/>
      <c r="GO107" s="16"/>
      <c r="GP107" s="16"/>
      <c r="GQ107" s="16"/>
      <c r="GR107" s="16"/>
      <c r="GS107" s="16"/>
      <c r="GT107" s="16"/>
      <c r="GU107" s="16"/>
      <c r="GV107" s="16"/>
      <c r="GW107" s="16"/>
      <c r="GX107" s="16"/>
      <c r="GY107" s="16"/>
      <c r="GZ107" s="16"/>
      <c r="HA107" s="16"/>
      <c r="HB107" s="16"/>
      <c r="HC107" s="16"/>
      <c r="HD107" s="16"/>
      <c r="HE107" s="16"/>
      <c r="HF107" s="16"/>
      <c r="HG107" s="16"/>
      <c r="HH107" s="16"/>
      <c r="HI107" s="16"/>
      <c r="HJ107" s="16"/>
      <c r="HK107" s="16"/>
      <c r="HL107" s="16"/>
      <c r="HM107" s="16"/>
      <c r="HN107" s="16"/>
      <c r="HO107" s="16"/>
      <c r="HP107" s="16"/>
      <c r="HQ107" s="16"/>
      <c r="HR107" s="16"/>
      <c r="HS107" s="16"/>
      <c r="HT107" s="16"/>
      <c r="HU107" s="16"/>
      <c r="HV107" s="16"/>
      <c r="HW107" s="16"/>
      <c r="HX107" s="16"/>
      <c r="HY107" s="16"/>
      <c r="HZ107" s="16"/>
      <c r="IA107" s="16"/>
      <c r="IB107" s="16"/>
      <c r="IC107" s="16"/>
      <c r="ID107" s="16"/>
      <c r="IE107" s="16"/>
      <c r="IF107" s="16"/>
      <c r="IG107" s="16"/>
      <c r="IH107" s="16"/>
      <c r="II107" s="16"/>
      <c r="IJ107" s="16"/>
      <c r="IK107" s="16"/>
      <c r="IL107" s="16"/>
      <c r="IM107" s="16"/>
      <c r="IN107" s="16"/>
      <c r="IO107" s="16"/>
      <c r="IP107" s="16"/>
      <c r="IQ107" s="16"/>
      <c r="IR107" s="16"/>
      <c r="IS107" s="16"/>
      <c r="IT107" s="16"/>
      <c r="IU107" s="16"/>
      <c r="IV107" s="16"/>
    </row>
    <row r="108" spans="1:256" s="23" customFormat="1" ht="15.75" customHeight="1" x14ac:dyDescent="0.2">
      <c r="A108" s="128" t="str">
        <f t="shared" si="37"/>
        <v>100 (100)</v>
      </c>
      <c r="B108" s="135" t="s">
        <v>179</v>
      </c>
      <c r="C108" s="136" t="s">
        <v>34</v>
      </c>
      <c r="D108" s="131">
        <f t="shared" si="39"/>
        <v>0</v>
      </c>
      <c r="E108" s="132"/>
      <c r="F108" s="133">
        <f t="shared" si="40"/>
        <v>0</v>
      </c>
      <c r="G108" s="134">
        <f t="shared" si="41"/>
        <v>0</v>
      </c>
      <c r="H108" s="10"/>
      <c r="I108" s="24">
        <f t="shared" si="42"/>
        <v>0</v>
      </c>
      <c r="J108" s="24">
        <f t="shared" si="43"/>
        <v>0</v>
      </c>
      <c r="K108" s="24">
        <f t="shared" si="44"/>
        <v>0</v>
      </c>
      <c r="L108" s="24">
        <f t="shared" si="45"/>
        <v>0</v>
      </c>
      <c r="M108" s="55">
        <f t="shared" si="46"/>
        <v>0</v>
      </c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17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17"/>
      <c r="DT108" s="17">
        <v>100</v>
      </c>
      <c r="DU108" s="32">
        <f t="shared" si="50"/>
        <v>100</v>
      </c>
      <c r="DV108" s="32">
        <f t="shared" si="47"/>
        <v>104</v>
      </c>
      <c r="DW108" s="16"/>
      <c r="DX108" s="17">
        <v>1</v>
      </c>
      <c r="DY108" s="17"/>
      <c r="DZ108" s="17"/>
      <c r="EA108" s="16"/>
      <c r="EB108" s="17">
        <v>100</v>
      </c>
      <c r="EC108" s="16"/>
      <c r="ED108" s="17">
        <f t="shared" si="48"/>
        <v>100</v>
      </c>
      <c r="EE108" s="17" t="str">
        <f t="shared" si="49"/>
        <v>(100)</v>
      </c>
      <c r="EF108" s="121" t="s">
        <v>213</v>
      </c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  <c r="GC108" s="16"/>
      <c r="GD108" s="16"/>
      <c r="GE108" s="16"/>
      <c r="GF108" s="16"/>
      <c r="GG108" s="16"/>
      <c r="GH108" s="16"/>
      <c r="GI108" s="16"/>
      <c r="GJ108" s="16"/>
      <c r="GK108" s="16"/>
      <c r="GL108" s="16"/>
      <c r="GM108" s="16"/>
      <c r="GN108" s="16"/>
      <c r="GO108" s="16"/>
      <c r="GP108" s="16"/>
      <c r="GQ108" s="16"/>
      <c r="GR108" s="16"/>
      <c r="GS108" s="16"/>
      <c r="GT108" s="16"/>
      <c r="GU108" s="16"/>
      <c r="GV108" s="16"/>
      <c r="GW108" s="16"/>
      <c r="GX108" s="16"/>
      <c r="GY108" s="16"/>
      <c r="GZ108" s="16"/>
      <c r="HA108" s="16"/>
      <c r="HB108" s="16"/>
      <c r="HC108" s="16"/>
      <c r="HD108" s="16"/>
      <c r="HE108" s="16"/>
      <c r="HF108" s="16"/>
      <c r="HG108" s="16"/>
      <c r="HH108" s="16"/>
      <c r="HI108" s="16"/>
      <c r="HJ108" s="16"/>
      <c r="HK108" s="16"/>
      <c r="HL108" s="16"/>
      <c r="HM108" s="16"/>
      <c r="HN108" s="16"/>
      <c r="HO108" s="16"/>
      <c r="HP108" s="16"/>
      <c r="HQ108" s="16"/>
      <c r="HR108" s="16"/>
      <c r="HS108" s="16"/>
      <c r="HT108" s="16"/>
      <c r="HU108" s="16"/>
      <c r="HV108" s="16"/>
      <c r="HW108" s="16"/>
      <c r="HX108" s="16"/>
      <c r="HY108" s="16"/>
      <c r="HZ108" s="16"/>
      <c r="IA108" s="16"/>
      <c r="IB108" s="16"/>
      <c r="IC108" s="16"/>
      <c r="ID108" s="16"/>
      <c r="IE108" s="16"/>
      <c r="IF108" s="16"/>
      <c r="IG108" s="16"/>
      <c r="IH108" s="16"/>
      <c r="II108" s="16"/>
      <c r="IJ108" s="16"/>
      <c r="IK108" s="16"/>
      <c r="IL108" s="16"/>
      <c r="IM108" s="16"/>
      <c r="IN108" s="16"/>
      <c r="IO108" s="16"/>
      <c r="IP108" s="16"/>
      <c r="IQ108" s="16"/>
      <c r="IR108" s="16"/>
      <c r="IS108" s="16"/>
      <c r="IT108" s="16"/>
      <c r="IU108" s="16"/>
      <c r="IV108" s="16"/>
    </row>
    <row r="109" spans="1:256" s="23" customFormat="1" ht="15.75" customHeight="1" x14ac:dyDescent="0.2">
      <c r="A109" s="128" t="str">
        <f t="shared" si="37"/>
        <v>101 (101)</v>
      </c>
      <c r="B109" s="129" t="s">
        <v>68</v>
      </c>
      <c r="C109" s="130" t="s">
        <v>95</v>
      </c>
      <c r="D109" s="131">
        <f t="shared" si="39"/>
        <v>0</v>
      </c>
      <c r="E109" s="132"/>
      <c r="F109" s="133">
        <f t="shared" si="40"/>
        <v>0</v>
      </c>
      <c r="G109" s="134">
        <f t="shared" si="41"/>
        <v>0</v>
      </c>
      <c r="H109" s="10"/>
      <c r="I109" s="24">
        <f t="shared" si="42"/>
        <v>0</v>
      </c>
      <c r="J109" s="24">
        <f t="shared" si="43"/>
        <v>0</v>
      </c>
      <c r="K109" s="24">
        <f t="shared" si="44"/>
        <v>0</v>
      </c>
      <c r="L109" s="24">
        <f t="shared" si="45"/>
        <v>0</v>
      </c>
      <c r="M109" s="55">
        <f t="shared" si="46"/>
        <v>0</v>
      </c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17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17"/>
      <c r="DT109" s="17">
        <v>101</v>
      </c>
      <c r="DU109" s="32">
        <f t="shared" si="50"/>
        <v>101</v>
      </c>
      <c r="DV109" s="32">
        <f t="shared" si="47"/>
        <v>105</v>
      </c>
      <c r="DW109" s="16"/>
      <c r="DX109" s="17">
        <v>1</v>
      </c>
      <c r="DY109" s="17"/>
      <c r="DZ109" s="17"/>
      <c r="EA109" s="16"/>
      <c r="EB109" s="17">
        <v>101</v>
      </c>
      <c r="EC109" s="16"/>
      <c r="ED109" s="17">
        <f t="shared" si="48"/>
        <v>101</v>
      </c>
      <c r="EE109" s="17" t="str">
        <f t="shared" si="49"/>
        <v>(101)</v>
      </c>
      <c r="EF109" s="121" t="s">
        <v>213</v>
      </c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  <c r="GC109" s="16"/>
      <c r="GD109" s="16"/>
      <c r="GE109" s="16"/>
      <c r="GF109" s="16"/>
      <c r="GG109" s="16"/>
      <c r="GH109" s="16"/>
      <c r="GI109" s="16"/>
      <c r="GJ109" s="16"/>
      <c r="GK109" s="16"/>
      <c r="GL109" s="16"/>
      <c r="GM109" s="16"/>
      <c r="GN109" s="16"/>
      <c r="GO109" s="16"/>
      <c r="GP109" s="16"/>
      <c r="GQ109" s="16"/>
      <c r="GR109" s="16"/>
      <c r="GS109" s="16"/>
      <c r="GT109" s="16"/>
      <c r="GU109" s="16"/>
      <c r="GV109" s="16"/>
      <c r="GW109" s="16"/>
      <c r="GX109" s="16"/>
      <c r="GY109" s="16"/>
      <c r="GZ109" s="16"/>
      <c r="HA109" s="16"/>
      <c r="HB109" s="16"/>
      <c r="HC109" s="16"/>
      <c r="HD109" s="16"/>
      <c r="HE109" s="16"/>
      <c r="HF109" s="16"/>
      <c r="HG109" s="16"/>
      <c r="HH109" s="16"/>
      <c r="HI109" s="16"/>
      <c r="HJ109" s="16"/>
      <c r="HK109" s="16"/>
      <c r="HL109" s="16"/>
      <c r="HM109" s="16"/>
      <c r="HN109" s="16"/>
      <c r="HO109" s="16"/>
      <c r="HP109" s="16"/>
      <c r="HQ109" s="16"/>
      <c r="HR109" s="16"/>
      <c r="HS109" s="16"/>
      <c r="HT109" s="16"/>
      <c r="HU109" s="16"/>
      <c r="HV109" s="16"/>
      <c r="HW109" s="16"/>
      <c r="HX109" s="16"/>
      <c r="HY109" s="16"/>
      <c r="HZ109" s="16"/>
      <c r="IA109" s="16"/>
      <c r="IB109" s="16"/>
      <c r="IC109" s="16"/>
      <c r="ID109" s="16"/>
      <c r="IE109" s="16"/>
      <c r="IF109" s="16"/>
      <c r="IG109" s="16"/>
      <c r="IH109" s="16"/>
      <c r="II109" s="16"/>
      <c r="IJ109" s="16"/>
      <c r="IK109" s="16"/>
      <c r="IL109" s="16"/>
      <c r="IM109" s="16"/>
      <c r="IN109" s="16"/>
      <c r="IO109" s="16"/>
      <c r="IP109" s="16"/>
      <c r="IQ109" s="16"/>
      <c r="IR109" s="16"/>
      <c r="IS109" s="16"/>
      <c r="IT109" s="16"/>
      <c r="IU109" s="16"/>
      <c r="IV109" s="16"/>
    </row>
    <row r="110" spans="1:256" s="23" customFormat="1" ht="15.75" customHeight="1" x14ac:dyDescent="0.2">
      <c r="A110" s="128" t="str">
        <f t="shared" si="37"/>
        <v>102 (102)</v>
      </c>
      <c r="B110" s="129"/>
      <c r="C110" s="130"/>
      <c r="D110" s="131">
        <f t="shared" si="39"/>
        <v>0</v>
      </c>
      <c r="E110" s="132"/>
      <c r="F110" s="133">
        <f t="shared" si="40"/>
        <v>0</v>
      </c>
      <c r="G110" s="134">
        <f t="shared" si="41"/>
        <v>0</v>
      </c>
      <c r="H110" s="17"/>
      <c r="I110" s="24">
        <f t="shared" si="42"/>
        <v>0</v>
      </c>
      <c r="J110" s="24">
        <f t="shared" si="43"/>
        <v>0</v>
      </c>
      <c r="K110" s="24">
        <f t="shared" si="44"/>
        <v>0</v>
      </c>
      <c r="L110" s="24">
        <f t="shared" si="45"/>
        <v>0</v>
      </c>
      <c r="M110" s="55">
        <f t="shared" si="46"/>
        <v>0</v>
      </c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10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/>
      <c r="DT110" s="17">
        <v>102</v>
      </c>
      <c r="DU110" s="32">
        <f t="shared" si="50"/>
        <v>102</v>
      </c>
      <c r="DV110" s="32">
        <f t="shared" si="47"/>
        <v>106</v>
      </c>
      <c r="DW110" s="16"/>
      <c r="DX110" s="17">
        <v>1</v>
      </c>
      <c r="DY110" s="17"/>
      <c r="DZ110" s="17"/>
      <c r="EA110" s="16"/>
      <c r="EB110" s="17">
        <v>102</v>
      </c>
      <c r="EC110" s="16"/>
      <c r="ED110" s="17">
        <f t="shared" si="48"/>
        <v>102</v>
      </c>
      <c r="EE110" s="17" t="str">
        <f t="shared" si="49"/>
        <v>(102)</v>
      </c>
      <c r="EF110" s="121" t="s">
        <v>213</v>
      </c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  <c r="GC110" s="16"/>
      <c r="GD110" s="16"/>
      <c r="GE110" s="16"/>
      <c r="GF110" s="16"/>
      <c r="GG110" s="16"/>
      <c r="GH110" s="16"/>
      <c r="GI110" s="16"/>
      <c r="GJ110" s="16"/>
      <c r="GK110" s="16"/>
      <c r="GL110" s="16"/>
      <c r="GM110" s="16"/>
      <c r="GN110" s="16"/>
      <c r="GO110" s="16"/>
      <c r="GP110" s="16"/>
      <c r="GQ110" s="16"/>
      <c r="GR110" s="16"/>
      <c r="GS110" s="16"/>
      <c r="GT110" s="16"/>
      <c r="GU110" s="16"/>
      <c r="GV110" s="16"/>
      <c r="GW110" s="16"/>
      <c r="GX110" s="16"/>
      <c r="GY110" s="16"/>
      <c r="GZ110" s="16"/>
      <c r="HA110" s="16"/>
      <c r="HB110" s="16"/>
      <c r="HC110" s="16"/>
      <c r="HD110" s="16"/>
      <c r="HE110" s="16"/>
      <c r="HF110" s="16"/>
      <c r="HG110" s="16"/>
      <c r="HH110" s="16"/>
      <c r="HI110" s="16"/>
      <c r="HJ110" s="16"/>
      <c r="HK110" s="16"/>
      <c r="HL110" s="16"/>
      <c r="HM110" s="16"/>
      <c r="HN110" s="16"/>
      <c r="HO110" s="16"/>
      <c r="HP110" s="16"/>
      <c r="HQ110" s="16"/>
      <c r="HR110" s="16"/>
      <c r="HS110" s="16"/>
      <c r="HT110" s="16"/>
      <c r="HU110" s="16"/>
      <c r="HV110" s="16"/>
      <c r="HW110" s="16"/>
      <c r="HX110" s="16"/>
      <c r="HY110" s="16"/>
      <c r="HZ110" s="16"/>
      <c r="IA110" s="16"/>
      <c r="IB110" s="16"/>
      <c r="IC110" s="16"/>
      <c r="ID110" s="16"/>
      <c r="IE110" s="16"/>
      <c r="IF110" s="16"/>
      <c r="IG110" s="16"/>
      <c r="IH110" s="16"/>
      <c r="II110" s="16"/>
      <c r="IJ110" s="16"/>
      <c r="IK110" s="16"/>
      <c r="IL110" s="16"/>
      <c r="IM110" s="16"/>
      <c r="IN110" s="16"/>
      <c r="IO110" s="16"/>
      <c r="IP110" s="16"/>
      <c r="IQ110" s="16"/>
      <c r="IR110" s="16"/>
      <c r="IS110" s="16"/>
      <c r="IT110" s="16"/>
      <c r="IU110" s="16"/>
      <c r="IV110" s="16"/>
    </row>
    <row r="111" spans="1:256" s="23" customFormat="1" ht="15.75" customHeight="1" x14ac:dyDescent="0.2">
      <c r="A111" s="128" t="str">
        <f t="shared" si="37"/>
        <v>103 (103)</v>
      </c>
      <c r="B111" s="129"/>
      <c r="C111" s="130"/>
      <c r="D111" s="131">
        <f t="shared" si="39"/>
        <v>0</v>
      </c>
      <c r="E111" s="132"/>
      <c r="F111" s="133">
        <f t="shared" si="40"/>
        <v>0</v>
      </c>
      <c r="G111" s="134">
        <f t="shared" si="41"/>
        <v>0</v>
      </c>
      <c r="H111" s="10"/>
      <c r="I111" s="24">
        <f t="shared" si="42"/>
        <v>0</v>
      </c>
      <c r="J111" s="24">
        <f t="shared" si="43"/>
        <v>0</v>
      </c>
      <c r="K111" s="24">
        <f t="shared" si="44"/>
        <v>0</v>
      </c>
      <c r="L111" s="24">
        <f t="shared" si="45"/>
        <v>0</v>
      </c>
      <c r="M111" s="55">
        <f t="shared" si="46"/>
        <v>0</v>
      </c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17"/>
      <c r="BQ111" s="24"/>
      <c r="BR111" s="24"/>
      <c r="BS111" s="47"/>
      <c r="BT111" s="47"/>
      <c r="BU111" s="47"/>
      <c r="BV111" s="47"/>
      <c r="BW111" s="47"/>
      <c r="BX111" s="47"/>
      <c r="BY111" s="47"/>
      <c r="BZ111" s="47"/>
      <c r="CA111" s="47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17"/>
      <c r="DT111" s="17">
        <v>103</v>
      </c>
      <c r="DU111" s="32">
        <f t="shared" si="50"/>
        <v>103</v>
      </c>
      <c r="DV111" s="32">
        <f t="shared" si="47"/>
        <v>107</v>
      </c>
      <c r="DW111"/>
      <c r="DX111" s="17">
        <v>1</v>
      </c>
      <c r="DY111"/>
      <c r="DZ111"/>
      <c r="EA111"/>
      <c r="EB111" s="17">
        <v>110</v>
      </c>
      <c r="EC111"/>
      <c r="ED111" s="17">
        <f t="shared" si="48"/>
        <v>103</v>
      </c>
      <c r="EE111" s="17" t="str">
        <f t="shared" si="49"/>
        <v>(103)</v>
      </c>
      <c r="EF111" s="121" t="s">
        <v>213</v>
      </c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s="23" customFormat="1" ht="15.75" customHeight="1" x14ac:dyDescent="0.2">
      <c r="A112" s="128" t="str">
        <f t="shared" si="37"/>
        <v>104 (104)</v>
      </c>
      <c r="B112" s="129"/>
      <c r="C112" s="130"/>
      <c r="D112" s="131">
        <f t="shared" si="39"/>
        <v>0</v>
      </c>
      <c r="E112" s="132"/>
      <c r="F112" s="133">
        <f t="shared" si="40"/>
        <v>0</v>
      </c>
      <c r="G112" s="134">
        <f t="shared" si="41"/>
        <v>0</v>
      </c>
      <c r="H112" s="10"/>
      <c r="I112" s="24">
        <f t="shared" si="42"/>
        <v>0</v>
      </c>
      <c r="J112" s="24">
        <f t="shared" si="43"/>
        <v>0</v>
      </c>
      <c r="K112" s="24">
        <f t="shared" si="44"/>
        <v>0</v>
      </c>
      <c r="L112" s="24">
        <f t="shared" si="45"/>
        <v>0</v>
      </c>
      <c r="M112" s="55">
        <f t="shared" si="46"/>
        <v>0</v>
      </c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17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17"/>
      <c r="DT112" s="17">
        <v>104</v>
      </c>
      <c r="DU112" s="32">
        <f t="shared" si="50"/>
        <v>104</v>
      </c>
      <c r="DV112" s="32">
        <f t="shared" si="47"/>
        <v>108</v>
      </c>
      <c r="DW112" s="16"/>
      <c r="DX112" s="17">
        <v>1</v>
      </c>
      <c r="DY112" s="17"/>
      <c r="DZ112" s="17"/>
      <c r="EA112" s="16"/>
      <c r="EB112" s="17">
        <v>103</v>
      </c>
      <c r="EC112" s="16"/>
      <c r="ED112" s="17">
        <f t="shared" si="48"/>
        <v>104</v>
      </c>
      <c r="EE112" s="17" t="str">
        <f t="shared" si="49"/>
        <v>(104)</v>
      </c>
      <c r="EF112" s="121" t="s">
        <v>213</v>
      </c>
      <c r="EG112" s="16"/>
      <c r="EH112" s="16"/>
      <c r="EI112" s="16"/>
      <c r="EJ112" s="16"/>
      <c r="EK112" s="16"/>
      <c r="EL112" s="16"/>
      <c r="EM112" s="16"/>
      <c r="EN112" s="16"/>
      <c r="EO112" s="16"/>
      <c r="EP112" s="16"/>
      <c r="EQ112" s="16"/>
      <c r="ER112" s="16"/>
      <c r="ES112" s="16"/>
      <c r="ET112" s="16"/>
      <c r="EU112" s="16"/>
      <c r="EV112" s="16"/>
      <c r="EW112" s="16"/>
      <c r="EX112" s="16"/>
      <c r="EY112" s="16"/>
      <c r="EZ112" s="16"/>
      <c r="FA112" s="16"/>
      <c r="FB112" s="16"/>
      <c r="FC112" s="16"/>
      <c r="FD112" s="16"/>
      <c r="FE112" s="16"/>
      <c r="FF112" s="16"/>
      <c r="FG112" s="16"/>
      <c r="FH112" s="16"/>
      <c r="FI112" s="16"/>
      <c r="FJ112" s="16"/>
      <c r="FK112" s="16"/>
      <c r="FL112" s="16"/>
      <c r="FM112" s="16"/>
      <c r="FN112" s="16"/>
      <c r="FO112" s="16"/>
      <c r="FP112" s="16"/>
      <c r="FQ112" s="16"/>
      <c r="FR112" s="16"/>
      <c r="FS112" s="16"/>
      <c r="FT112" s="16"/>
      <c r="FU112" s="16"/>
      <c r="FV112" s="16"/>
      <c r="FW112" s="16"/>
      <c r="FX112" s="16"/>
      <c r="FY112" s="16"/>
      <c r="FZ112" s="16"/>
      <c r="GA112" s="16"/>
      <c r="GB112" s="16"/>
      <c r="GC112" s="16"/>
      <c r="GD112" s="16"/>
      <c r="GE112" s="16"/>
      <c r="GF112" s="16"/>
      <c r="GG112" s="16"/>
      <c r="GH112" s="16"/>
      <c r="GI112" s="16"/>
      <c r="GJ112" s="16"/>
      <c r="GK112" s="16"/>
      <c r="GL112" s="16"/>
      <c r="GM112" s="16"/>
      <c r="GN112" s="16"/>
      <c r="GO112" s="16"/>
      <c r="GP112" s="16"/>
      <c r="GQ112" s="16"/>
      <c r="GR112" s="16"/>
      <c r="GS112" s="16"/>
      <c r="GT112" s="16"/>
      <c r="GU112" s="16"/>
      <c r="GV112" s="16"/>
      <c r="GW112" s="16"/>
      <c r="GX112" s="16"/>
      <c r="GY112" s="16"/>
      <c r="GZ112" s="16"/>
      <c r="HA112" s="16"/>
      <c r="HB112" s="16"/>
      <c r="HC112" s="16"/>
      <c r="HD112" s="16"/>
      <c r="HE112" s="16"/>
      <c r="HF112" s="16"/>
      <c r="HG112" s="16"/>
      <c r="HH112" s="16"/>
      <c r="HI112" s="16"/>
      <c r="HJ112" s="16"/>
      <c r="HK112" s="16"/>
      <c r="HL112" s="16"/>
      <c r="HM112" s="16"/>
      <c r="HN112" s="16"/>
      <c r="HO112" s="16"/>
      <c r="HP112" s="16"/>
      <c r="HQ112" s="16"/>
      <c r="HR112" s="16"/>
      <c r="HS112" s="16"/>
      <c r="HT112" s="16"/>
      <c r="HU112" s="16"/>
      <c r="HV112" s="16"/>
      <c r="HW112" s="16"/>
      <c r="HX112" s="16"/>
      <c r="HY112" s="16"/>
      <c r="HZ112" s="16"/>
      <c r="IA112" s="16"/>
      <c r="IB112" s="16"/>
      <c r="IC112" s="16"/>
      <c r="ID112" s="16"/>
      <c r="IE112" s="16"/>
      <c r="IF112" s="16"/>
      <c r="IG112" s="16"/>
      <c r="IH112" s="16"/>
      <c r="II112" s="16"/>
      <c r="IJ112" s="16"/>
      <c r="IK112" s="16"/>
      <c r="IL112" s="16"/>
      <c r="IM112" s="16"/>
      <c r="IN112" s="16"/>
      <c r="IO112" s="16"/>
      <c r="IP112" s="16"/>
      <c r="IQ112" s="16"/>
      <c r="IR112" s="16"/>
      <c r="IS112" s="16"/>
      <c r="IT112" s="16"/>
      <c r="IU112" s="16"/>
      <c r="IV112" s="16"/>
    </row>
    <row r="113" spans="1:256" ht="15.75" customHeight="1" x14ac:dyDescent="0.2">
      <c r="A113" s="128" t="str">
        <f t="shared" si="37"/>
        <v>105 (105)</v>
      </c>
      <c r="B113" s="129"/>
      <c r="C113" s="130"/>
      <c r="D113" s="131">
        <f t="shared" si="39"/>
        <v>0</v>
      </c>
      <c r="E113" s="132"/>
      <c r="F113" s="133">
        <f t="shared" si="40"/>
        <v>0</v>
      </c>
      <c r="G113" s="134">
        <f t="shared" si="41"/>
        <v>0</v>
      </c>
      <c r="I113" s="24">
        <f t="shared" si="42"/>
        <v>0</v>
      </c>
      <c r="J113" s="24">
        <f t="shared" si="43"/>
        <v>0</v>
      </c>
      <c r="K113" s="24">
        <f t="shared" si="44"/>
        <v>0</v>
      </c>
      <c r="L113" s="24">
        <f t="shared" si="45"/>
        <v>0</v>
      </c>
      <c r="M113" s="55">
        <f t="shared" si="46"/>
        <v>0</v>
      </c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17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17"/>
      <c r="DT113" s="17">
        <v>105</v>
      </c>
      <c r="DU113" s="32">
        <f t="shared" si="50"/>
        <v>105</v>
      </c>
      <c r="DV113" s="32">
        <f t="shared" si="47"/>
        <v>109</v>
      </c>
      <c r="DW113" s="16"/>
      <c r="DX113" s="17">
        <v>1</v>
      </c>
      <c r="DY113" s="17"/>
      <c r="DZ113" s="17"/>
      <c r="EA113" s="16"/>
      <c r="EB113" s="17">
        <v>104</v>
      </c>
      <c r="EC113" s="16"/>
      <c r="ED113" s="17">
        <f t="shared" si="48"/>
        <v>105</v>
      </c>
      <c r="EE113" s="17" t="str">
        <f t="shared" si="49"/>
        <v>(105)</v>
      </c>
      <c r="EF113" s="121" t="s">
        <v>213</v>
      </c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  <c r="GB113" s="16"/>
      <c r="GC113" s="16"/>
      <c r="GD113" s="16"/>
      <c r="GE113" s="16"/>
      <c r="GF113" s="16"/>
      <c r="GG113" s="16"/>
      <c r="GH113" s="16"/>
      <c r="GI113" s="16"/>
      <c r="GJ113" s="16"/>
      <c r="GK113" s="16"/>
      <c r="GL113" s="16"/>
      <c r="GM113" s="16"/>
      <c r="GN113" s="16"/>
      <c r="GO113" s="16"/>
      <c r="GP113" s="16"/>
      <c r="GQ113" s="16"/>
      <c r="GR113" s="16"/>
      <c r="GS113" s="16"/>
      <c r="GT113" s="16"/>
      <c r="GU113" s="16"/>
      <c r="GV113" s="16"/>
      <c r="GW113" s="16"/>
      <c r="GX113" s="16"/>
      <c r="GY113" s="16"/>
      <c r="GZ113" s="16"/>
      <c r="HA113" s="16"/>
      <c r="HB113" s="16"/>
      <c r="HC113" s="16"/>
      <c r="HD113" s="16"/>
      <c r="HE113" s="16"/>
      <c r="HF113" s="16"/>
      <c r="HG113" s="16"/>
      <c r="HH113" s="16"/>
      <c r="HI113" s="16"/>
      <c r="HJ113" s="16"/>
      <c r="HK113" s="16"/>
      <c r="HL113" s="16"/>
      <c r="HM113" s="16"/>
      <c r="HN113" s="16"/>
      <c r="HO113" s="16"/>
      <c r="HP113" s="16"/>
      <c r="HQ113" s="16"/>
      <c r="HR113" s="16"/>
      <c r="HS113" s="16"/>
      <c r="HT113" s="16"/>
      <c r="HU113" s="16"/>
      <c r="HV113" s="16"/>
      <c r="HW113" s="16"/>
      <c r="HX113" s="16"/>
      <c r="HY113" s="16"/>
      <c r="HZ113" s="16"/>
      <c r="IA113" s="16"/>
      <c r="IB113" s="16"/>
      <c r="IC113" s="16"/>
      <c r="ID113" s="16"/>
      <c r="IE113" s="16"/>
      <c r="IF113" s="16"/>
      <c r="IG113" s="16"/>
      <c r="IH113" s="16"/>
      <c r="II113" s="16"/>
      <c r="IJ113" s="16"/>
      <c r="IK113" s="16"/>
      <c r="IL113" s="16"/>
      <c r="IM113" s="16"/>
      <c r="IN113" s="16"/>
      <c r="IO113" s="16"/>
      <c r="IP113" s="16"/>
      <c r="IQ113" s="16"/>
      <c r="IR113" s="16"/>
      <c r="IS113" s="16"/>
      <c r="IT113" s="16"/>
      <c r="IU113" s="16"/>
      <c r="IV113" s="16"/>
    </row>
    <row r="114" spans="1:256" ht="15.75" customHeight="1" x14ac:dyDescent="0.2">
      <c r="A114" s="128" t="str">
        <f t="shared" si="37"/>
        <v>106 (106)</v>
      </c>
      <c r="B114" s="129"/>
      <c r="C114" s="130"/>
      <c r="D114" s="131">
        <f t="shared" si="39"/>
        <v>0</v>
      </c>
      <c r="E114" s="132"/>
      <c r="F114" s="133">
        <f t="shared" si="40"/>
        <v>0</v>
      </c>
      <c r="G114" s="134">
        <f t="shared" si="41"/>
        <v>0</v>
      </c>
      <c r="I114" s="24">
        <f t="shared" si="42"/>
        <v>0</v>
      </c>
      <c r="J114" s="24">
        <f t="shared" si="43"/>
        <v>0</v>
      </c>
      <c r="K114" s="24">
        <f t="shared" si="44"/>
        <v>0</v>
      </c>
      <c r="L114" s="24">
        <f t="shared" si="45"/>
        <v>0</v>
      </c>
      <c r="M114" s="55">
        <f t="shared" si="46"/>
        <v>0</v>
      </c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17"/>
      <c r="BQ114" s="24"/>
      <c r="BR114" s="24"/>
      <c r="BS114" s="47"/>
      <c r="BT114" s="47"/>
      <c r="BU114" s="47"/>
      <c r="BV114" s="47"/>
      <c r="BW114" s="47"/>
      <c r="BX114" s="47"/>
      <c r="BY114" s="47"/>
      <c r="BZ114" s="47"/>
      <c r="CA114" s="47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17"/>
      <c r="DT114" s="17">
        <v>106</v>
      </c>
      <c r="DU114" s="32">
        <f t="shared" si="50"/>
        <v>106</v>
      </c>
      <c r="DV114" s="32">
        <f t="shared" si="47"/>
        <v>110</v>
      </c>
      <c r="DW114" s="16"/>
      <c r="DX114" s="17">
        <v>1</v>
      </c>
      <c r="DY114" s="17"/>
      <c r="DZ114" s="17"/>
      <c r="EA114" s="16"/>
      <c r="EB114" s="17">
        <v>105</v>
      </c>
      <c r="EC114" s="16"/>
      <c r="ED114" s="17">
        <f t="shared" si="48"/>
        <v>106</v>
      </c>
      <c r="EE114" s="17" t="str">
        <f t="shared" si="49"/>
        <v>(106)</v>
      </c>
      <c r="EF114" s="121" t="s">
        <v>213</v>
      </c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</row>
    <row r="115" spans="1:256" ht="15.75" customHeight="1" x14ac:dyDescent="0.2">
      <c r="A115" s="128" t="str">
        <f t="shared" si="37"/>
        <v>107 (107)</v>
      </c>
      <c r="B115" s="129"/>
      <c r="C115" s="130"/>
      <c r="D115" s="131">
        <f t="shared" si="39"/>
        <v>0</v>
      </c>
      <c r="E115" s="132"/>
      <c r="F115" s="133">
        <f t="shared" si="40"/>
        <v>0</v>
      </c>
      <c r="G115" s="134">
        <f t="shared" si="41"/>
        <v>0</v>
      </c>
      <c r="H115" s="17"/>
      <c r="I115" s="24">
        <f t="shared" si="42"/>
        <v>0</v>
      </c>
      <c r="J115" s="24">
        <f t="shared" si="43"/>
        <v>0</v>
      </c>
      <c r="K115" s="24">
        <f t="shared" si="44"/>
        <v>0</v>
      </c>
      <c r="L115" s="24">
        <f t="shared" si="45"/>
        <v>0</v>
      </c>
      <c r="M115" s="55">
        <f t="shared" si="46"/>
        <v>0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3"/>
      <c r="DL115" s="23"/>
      <c r="DM115" s="23"/>
      <c r="DN115" s="23"/>
      <c r="DO115" s="23"/>
      <c r="DP115" s="23"/>
      <c r="DQ115" s="23"/>
      <c r="DR115" s="23"/>
      <c r="DT115" s="17">
        <v>107</v>
      </c>
      <c r="DU115" s="32">
        <f t="shared" si="50"/>
        <v>107</v>
      </c>
      <c r="DV115" s="32">
        <f t="shared" si="47"/>
        <v>111</v>
      </c>
      <c r="DW115" s="16"/>
      <c r="DX115" s="17">
        <v>1</v>
      </c>
      <c r="DY115" s="17"/>
      <c r="DZ115" s="17"/>
      <c r="EA115" s="16"/>
      <c r="EB115" s="17">
        <v>106</v>
      </c>
      <c r="EC115" s="16"/>
      <c r="ED115" s="17">
        <f t="shared" si="48"/>
        <v>107</v>
      </c>
      <c r="EE115" s="17" t="str">
        <f t="shared" si="49"/>
        <v>(107)</v>
      </c>
      <c r="EF115" s="121" t="s">
        <v>213</v>
      </c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  <c r="GZ115" s="16"/>
      <c r="HA115" s="16"/>
      <c r="HB115" s="16"/>
      <c r="HC115" s="16"/>
      <c r="HD115" s="16"/>
      <c r="HE115" s="16"/>
      <c r="HF115" s="16"/>
      <c r="HG115" s="16"/>
      <c r="HH115" s="16"/>
      <c r="HI115" s="16"/>
      <c r="HJ115" s="16"/>
      <c r="HK115" s="16"/>
      <c r="HL115" s="16"/>
      <c r="HM115" s="16"/>
      <c r="HN115" s="16"/>
      <c r="HO115" s="16"/>
      <c r="HP115" s="16"/>
      <c r="HQ115" s="16"/>
      <c r="HR115" s="16"/>
      <c r="HS115" s="16"/>
      <c r="HT115" s="16"/>
      <c r="HU115" s="16"/>
      <c r="HV115" s="16"/>
      <c r="HW115" s="16"/>
      <c r="HX115" s="16"/>
      <c r="HY115" s="16"/>
      <c r="HZ115" s="16"/>
      <c r="IA115" s="16"/>
      <c r="IB115" s="16"/>
      <c r="IC115" s="16"/>
      <c r="ID115" s="16"/>
      <c r="IE115" s="16"/>
      <c r="IF115" s="16"/>
      <c r="IG115" s="16"/>
      <c r="IH115" s="16"/>
      <c r="II115" s="16"/>
      <c r="IJ115" s="16"/>
      <c r="IK115" s="16"/>
      <c r="IL115" s="16"/>
      <c r="IM115" s="16"/>
      <c r="IN115" s="16"/>
      <c r="IO115" s="16"/>
      <c r="IP115" s="16"/>
      <c r="IQ115" s="16"/>
      <c r="IR115" s="16"/>
      <c r="IS115" s="16"/>
      <c r="IT115" s="16"/>
      <c r="IU115" s="16"/>
      <c r="IV115" s="16"/>
    </row>
    <row r="116" spans="1:256" ht="15.75" customHeight="1" x14ac:dyDescent="0.2">
      <c r="A116" s="128" t="str">
        <f t="shared" si="37"/>
        <v>108 (108)</v>
      </c>
      <c r="B116" s="129"/>
      <c r="C116" s="130"/>
      <c r="D116" s="131">
        <f t="shared" si="39"/>
        <v>0</v>
      </c>
      <c r="E116" s="132"/>
      <c r="F116" s="133">
        <f t="shared" si="40"/>
        <v>0</v>
      </c>
      <c r="G116" s="134">
        <f t="shared" si="41"/>
        <v>0</v>
      </c>
      <c r="I116" s="24">
        <f t="shared" si="42"/>
        <v>0</v>
      </c>
      <c r="J116" s="24">
        <f t="shared" si="43"/>
        <v>0</v>
      </c>
      <c r="K116" s="24">
        <f t="shared" si="44"/>
        <v>0</v>
      </c>
      <c r="L116" s="24">
        <f t="shared" si="45"/>
        <v>0</v>
      </c>
      <c r="M116" s="55">
        <f t="shared" si="46"/>
        <v>0</v>
      </c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3"/>
      <c r="DL116" s="23"/>
      <c r="DM116" s="23"/>
      <c r="DN116" s="23"/>
      <c r="DO116" s="23"/>
      <c r="DP116" s="23"/>
      <c r="DQ116" s="23"/>
      <c r="DR116" s="23"/>
      <c r="DT116" s="17">
        <v>108</v>
      </c>
      <c r="DU116" s="32">
        <f t="shared" si="50"/>
        <v>108</v>
      </c>
      <c r="DV116" s="32">
        <f t="shared" si="47"/>
        <v>112</v>
      </c>
      <c r="DW116" s="16"/>
      <c r="DX116" s="17">
        <v>1</v>
      </c>
      <c r="DY116" s="17"/>
      <c r="DZ116" s="17"/>
      <c r="EA116" s="16"/>
      <c r="EB116" s="17">
        <v>107</v>
      </c>
      <c r="EC116" s="16"/>
      <c r="ED116" s="17">
        <f t="shared" si="48"/>
        <v>108</v>
      </c>
      <c r="EE116" s="17" t="str">
        <f t="shared" si="49"/>
        <v>(108)</v>
      </c>
      <c r="EF116" s="121" t="s">
        <v>213</v>
      </c>
      <c r="EG116" s="16"/>
      <c r="EH116" s="16"/>
      <c r="EI116" s="16"/>
      <c r="EJ116" s="16"/>
      <c r="EK116" s="16"/>
      <c r="EL116" s="16"/>
      <c r="EM116" s="16"/>
      <c r="EN116" s="16"/>
      <c r="EO116" s="16"/>
      <c r="EP116" s="16"/>
      <c r="EQ116" s="16"/>
      <c r="ER116" s="16"/>
      <c r="ES116" s="16"/>
      <c r="ET116" s="16"/>
      <c r="EU116" s="16"/>
      <c r="EV116" s="16"/>
      <c r="EW116" s="16"/>
      <c r="EX116" s="16"/>
      <c r="EY116" s="16"/>
      <c r="EZ116" s="16"/>
      <c r="FA116" s="16"/>
      <c r="FB116" s="16"/>
      <c r="FC116" s="16"/>
      <c r="FD116" s="16"/>
      <c r="FE116" s="16"/>
      <c r="FF116" s="16"/>
      <c r="FG116" s="16"/>
      <c r="FH116" s="16"/>
      <c r="FI116" s="16"/>
      <c r="FJ116" s="16"/>
      <c r="FK116" s="16"/>
      <c r="FL116" s="16"/>
      <c r="FM116" s="16"/>
      <c r="FN116" s="16"/>
      <c r="FO116" s="16"/>
      <c r="FP116" s="16"/>
      <c r="FQ116" s="16"/>
      <c r="FR116" s="16"/>
      <c r="FS116" s="16"/>
      <c r="FT116" s="16"/>
      <c r="FU116" s="16"/>
      <c r="FV116" s="16"/>
      <c r="FW116" s="16"/>
      <c r="FX116" s="16"/>
      <c r="FY116" s="16"/>
      <c r="FZ116" s="16"/>
      <c r="GA116" s="16"/>
      <c r="GB116" s="16"/>
      <c r="GC116" s="16"/>
      <c r="GD116" s="16"/>
      <c r="GE116" s="16"/>
      <c r="GF116" s="16"/>
      <c r="GG116" s="16"/>
      <c r="GH116" s="16"/>
      <c r="GI116" s="16"/>
      <c r="GJ116" s="16"/>
      <c r="GK116" s="16"/>
      <c r="GL116" s="16"/>
      <c r="GM116" s="16"/>
      <c r="GN116" s="16"/>
      <c r="GO116" s="16"/>
      <c r="GP116" s="16"/>
      <c r="GQ116" s="16"/>
      <c r="GR116" s="16"/>
      <c r="GS116" s="16"/>
      <c r="GT116" s="16"/>
      <c r="GU116" s="16"/>
      <c r="GV116" s="16"/>
      <c r="GW116" s="16"/>
      <c r="GX116" s="16"/>
      <c r="GY116" s="16"/>
      <c r="GZ116" s="16"/>
      <c r="HA116" s="16"/>
      <c r="HB116" s="16"/>
      <c r="HC116" s="16"/>
      <c r="HD116" s="16"/>
      <c r="HE116" s="16"/>
      <c r="HF116" s="16"/>
      <c r="HG116" s="16"/>
      <c r="HH116" s="16"/>
      <c r="HI116" s="16"/>
      <c r="HJ116" s="16"/>
      <c r="HK116" s="16"/>
      <c r="HL116" s="16"/>
      <c r="HM116" s="16"/>
      <c r="HN116" s="16"/>
      <c r="HO116" s="16"/>
      <c r="HP116" s="16"/>
      <c r="HQ116" s="16"/>
      <c r="HR116" s="16"/>
      <c r="HS116" s="16"/>
      <c r="HT116" s="16"/>
      <c r="HU116" s="16"/>
      <c r="HV116" s="16"/>
      <c r="HW116" s="16"/>
      <c r="HX116" s="16"/>
      <c r="HY116" s="16"/>
      <c r="HZ116" s="16"/>
      <c r="IA116" s="16"/>
      <c r="IB116" s="16"/>
      <c r="IC116" s="16"/>
      <c r="ID116" s="16"/>
      <c r="IE116" s="16"/>
      <c r="IF116" s="16"/>
      <c r="IG116" s="16"/>
      <c r="IH116" s="16"/>
      <c r="II116" s="16"/>
      <c r="IJ116" s="16"/>
      <c r="IK116" s="16"/>
      <c r="IL116" s="16"/>
      <c r="IM116" s="16"/>
      <c r="IN116" s="16"/>
      <c r="IO116" s="16"/>
      <c r="IP116" s="16"/>
      <c r="IQ116" s="16"/>
      <c r="IR116" s="16"/>
      <c r="IS116" s="16"/>
      <c r="IT116" s="16"/>
      <c r="IU116" s="16"/>
      <c r="IV116" s="16"/>
    </row>
    <row r="117" spans="1:256" ht="15.75" customHeight="1" x14ac:dyDescent="0.2">
      <c r="A117" s="128" t="str">
        <f t="shared" si="37"/>
        <v>109 (109)</v>
      </c>
      <c r="B117" s="137"/>
      <c r="C117" s="136"/>
      <c r="D117" s="131">
        <f t="shared" si="39"/>
        <v>0</v>
      </c>
      <c r="E117" s="132"/>
      <c r="F117" s="133">
        <f t="shared" si="40"/>
        <v>0</v>
      </c>
      <c r="G117" s="134">
        <f t="shared" si="41"/>
        <v>0</v>
      </c>
      <c r="I117" s="24">
        <f t="shared" si="42"/>
        <v>0</v>
      </c>
      <c r="J117" s="24">
        <f t="shared" si="43"/>
        <v>0</v>
      </c>
      <c r="K117" s="24">
        <f t="shared" si="44"/>
        <v>0</v>
      </c>
      <c r="L117" s="24">
        <f t="shared" si="45"/>
        <v>0</v>
      </c>
      <c r="M117" s="55">
        <f t="shared" si="46"/>
        <v>0</v>
      </c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17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17"/>
      <c r="DT117" s="17">
        <v>109</v>
      </c>
      <c r="DU117" s="32">
        <f t="shared" si="50"/>
        <v>109</v>
      </c>
      <c r="DV117" s="32">
        <f t="shared" si="47"/>
        <v>113</v>
      </c>
      <c r="DW117" s="16"/>
      <c r="DX117" s="17">
        <v>1</v>
      </c>
      <c r="DY117" s="17"/>
      <c r="DZ117" s="17"/>
      <c r="EA117" s="16"/>
      <c r="EB117" s="17">
        <v>108</v>
      </c>
      <c r="EC117" s="16"/>
      <c r="ED117" s="17">
        <f t="shared" si="48"/>
        <v>109</v>
      </c>
      <c r="EE117" s="17" t="str">
        <f t="shared" si="49"/>
        <v>(109)</v>
      </c>
      <c r="EF117" s="121" t="s">
        <v>213</v>
      </c>
      <c r="EG117" s="16"/>
      <c r="EH117" s="16"/>
      <c r="EI117" s="16"/>
      <c r="EJ117" s="16"/>
      <c r="EK117" s="16"/>
      <c r="EL117" s="16"/>
      <c r="EM117" s="16"/>
      <c r="EN117" s="16"/>
      <c r="EO117" s="16"/>
      <c r="EP117" s="16"/>
      <c r="EQ117" s="16"/>
      <c r="ER117" s="16"/>
      <c r="ES117" s="16"/>
      <c r="ET117" s="16"/>
      <c r="EU117" s="16"/>
      <c r="EV117" s="16"/>
      <c r="EW117" s="16"/>
      <c r="EX117" s="16"/>
      <c r="EY117" s="16"/>
      <c r="EZ117" s="16"/>
      <c r="FA117" s="16"/>
      <c r="FB117" s="16"/>
      <c r="FC117" s="16"/>
      <c r="FD117" s="16"/>
      <c r="FE117" s="16"/>
      <c r="FF117" s="16"/>
      <c r="FG117" s="16"/>
      <c r="FH117" s="16"/>
      <c r="FI117" s="16"/>
      <c r="FJ117" s="16"/>
      <c r="FK117" s="16"/>
      <c r="FL117" s="16"/>
      <c r="FM117" s="16"/>
      <c r="FN117" s="16"/>
      <c r="FO117" s="16"/>
      <c r="FP117" s="16"/>
      <c r="FQ117" s="16"/>
      <c r="FR117" s="16"/>
      <c r="FS117" s="16"/>
      <c r="FT117" s="16"/>
      <c r="FU117" s="16"/>
      <c r="FV117" s="16"/>
      <c r="FW117" s="16"/>
      <c r="FX117" s="16"/>
      <c r="FY117" s="16"/>
      <c r="FZ117" s="16"/>
      <c r="GA117" s="16"/>
      <c r="GB117" s="16"/>
      <c r="GC117" s="16"/>
      <c r="GD117" s="16"/>
      <c r="GE117" s="16"/>
      <c r="GF117" s="16"/>
      <c r="GG117" s="16"/>
      <c r="GH117" s="16"/>
      <c r="GI117" s="16"/>
      <c r="GJ117" s="16"/>
      <c r="GK117" s="16"/>
      <c r="GL117" s="16"/>
      <c r="GM117" s="16"/>
      <c r="GN117" s="16"/>
      <c r="GO117" s="16"/>
      <c r="GP117" s="16"/>
      <c r="GQ117" s="16"/>
      <c r="GR117" s="16"/>
      <c r="GS117" s="16"/>
      <c r="GT117" s="16"/>
      <c r="GU117" s="16"/>
      <c r="GV117" s="16"/>
      <c r="GW117" s="16"/>
      <c r="GX117" s="16"/>
      <c r="GY117" s="16"/>
      <c r="GZ117" s="16"/>
      <c r="HA117" s="16"/>
      <c r="HB117" s="16"/>
      <c r="HC117" s="16"/>
      <c r="HD117" s="16"/>
      <c r="HE117" s="16"/>
      <c r="HF117" s="16"/>
      <c r="HG117" s="16"/>
      <c r="HH117" s="16"/>
      <c r="HI117" s="16"/>
      <c r="HJ117" s="16"/>
      <c r="HK117" s="16"/>
      <c r="HL117" s="16"/>
      <c r="HM117" s="16"/>
      <c r="HN117" s="16"/>
      <c r="HO117" s="16"/>
      <c r="HP117" s="16"/>
      <c r="HQ117" s="16"/>
      <c r="HR117" s="16"/>
      <c r="HS117" s="16"/>
      <c r="HT117" s="16"/>
      <c r="HU117" s="16"/>
      <c r="HV117" s="16"/>
      <c r="HW117" s="16"/>
      <c r="HX117" s="16"/>
      <c r="HY117" s="16"/>
      <c r="HZ117" s="16"/>
      <c r="IA117" s="16"/>
      <c r="IB117" s="16"/>
      <c r="IC117" s="16"/>
      <c r="ID117" s="16"/>
      <c r="IE117" s="16"/>
      <c r="IF117" s="16"/>
      <c r="IG117" s="16"/>
      <c r="IH117" s="16"/>
      <c r="II117" s="16"/>
      <c r="IJ117" s="16"/>
      <c r="IK117" s="16"/>
      <c r="IL117" s="16"/>
      <c r="IM117" s="16"/>
      <c r="IN117" s="16"/>
      <c r="IO117" s="16"/>
      <c r="IP117" s="16"/>
      <c r="IQ117" s="16"/>
      <c r="IR117" s="16"/>
      <c r="IS117" s="16"/>
      <c r="IT117" s="16"/>
      <c r="IU117" s="16"/>
      <c r="IV117" s="16"/>
    </row>
    <row r="118" spans="1:256" ht="15.75" customHeight="1" x14ac:dyDescent="0.2">
      <c r="A118" s="128" t="str">
        <f t="shared" si="37"/>
        <v>110 (110)</v>
      </c>
      <c r="B118" s="137"/>
      <c r="C118" s="136"/>
      <c r="D118" s="131">
        <f t="shared" si="39"/>
        <v>0</v>
      </c>
      <c r="E118" s="132"/>
      <c r="F118" s="133">
        <f t="shared" si="40"/>
        <v>0</v>
      </c>
      <c r="G118" s="134">
        <f t="shared" si="41"/>
        <v>0</v>
      </c>
      <c r="H118" s="17"/>
      <c r="I118" s="24">
        <f t="shared" si="42"/>
        <v>0</v>
      </c>
      <c r="J118" s="24">
        <f t="shared" si="43"/>
        <v>0</v>
      </c>
      <c r="K118" s="24">
        <f t="shared" si="44"/>
        <v>0</v>
      </c>
      <c r="L118" s="24">
        <f t="shared" si="45"/>
        <v>0</v>
      </c>
      <c r="M118" s="55">
        <f t="shared" si="46"/>
        <v>0</v>
      </c>
      <c r="N118" s="47"/>
      <c r="O118" s="47"/>
      <c r="P118" s="47"/>
      <c r="Q118" s="47"/>
      <c r="R118" s="47"/>
      <c r="S118" s="23"/>
      <c r="T118" s="24"/>
      <c r="U118" s="24"/>
      <c r="V118" s="24"/>
      <c r="W118" s="24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3"/>
      <c r="DL118" s="23"/>
      <c r="DM118" s="23"/>
      <c r="DN118" s="23"/>
      <c r="DO118" s="23"/>
      <c r="DP118" s="23"/>
      <c r="DQ118" s="23"/>
      <c r="DR118" s="23"/>
      <c r="DT118" s="17">
        <v>110</v>
      </c>
      <c r="DU118" s="32">
        <f t="shared" si="50"/>
        <v>110</v>
      </c>
      <c r="DV118" s="32">
        <f t="shared" si="47"/>
        <v>114</v>
      </c>
      <c r="DX118" s="17">
        <v>1</v>
      </c>
      <c r="EB118" s="17">
        <v>109</v>
      </c>
      <c r="ED118" s="17">
        <f t="shared" si="48"/>
        <v>110</v>
      </c>
      <c r="EE118" s="17" t="str">
        <f t="shared" si="49"/>
        <v>(110)</v>
      </c>
      <c r="EF118" s="121" t="s">
        <v>213</v>
      </c>
    </row>
    <row r="119" spans="1:256" ht="15.75" customHeight="1" x14ac:dyDescent="0.2">
      <c r="A119" s="128" t="str">
        <f t="shared" si="37"/>
        <v>111 (111)</v>
      </c>
      <c r="B119" s="137"/>
      <c r="C119" s="136"/>
      <c r="D119" s="131">
        <f t="shared" si="39"/>
        <v>0</v>
      </c>
      <c r="E119" s="132"/>
      <c r="F119" s="133">
        <f t="shared" si="40"/>
        <v>0</v>
      </c>
      <c r="G119" s="134">
        <f t="shared" si="41"/>
        <v>0</v>
      </c>
      <c r="I119" s="24">
        <f t="shared" si="42"/>
        <v>0</v>
      </c>
      <c r="J119" s="24">
        <f t="shared" si="43"/>
        <v>0</v>
      </c>
      <c r="K119" s="24">
        <f t="shared" si="44"/>
        <v>0</v>
      </c>
      <c r="L119" s="24">
        <f t="shared" si="45"/>
        <v>0</v>
      </c>
      <c r="M119" s="55">
        <f t="shared" si="46"/>
        <v>0</v>
      </c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17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17"/>
      <c r="DT119" s="17">
        <v>111</v>
      </c>
      <c r="DU119" s="32">
        <f t="shared" si="50"/>
        <v>111</v>
      </c>
      <c r="DV119" s="32">
        <f t="shared" si="47"/>
        <v>115</v>
      </c>
      <c r="DX119" s="48">
        <v>1</v>
      </c>
      <c r="EB119" s="17">
        <v>112</v>
      </c>
      <c r="ED119" s="17">
        <f t="shared" si="48"/>
        <v>111</v>
      </c>
      <c r="EE119" s="17" t="str">
        <f t="shared" si="49"/>
        <v>(111)</v>
      </c>
      <c r="EF119" s="121" t="s">
        <v>213</v>
      </c>
    </row>
    <row r="120" spans="1:256" ht="15.75" customHeight="1" x14ac:dyDescent="0.2">
      <c r="A120" s="128" t="str">
        <f t="shared" si="37"/>
        <v>112 (112)</v>
      </c>
      <c r="B120" s="137"/>
      <c r="C120" s="136"/>
      <c r="D120" s="131">
        <f t="shared" si="39"/>
        <v>0</v>
      </c>
      <c r="E120" s="132"/>
      <c r="F120" s="133">
        <f t="shared" si="40"/>
        <v>0</v>
      </c>
      <c r="G120" s="134">
        <f t="shared" si="41"/>
        <v>0</v>
      </c>
      <c r="I120" s="24">
        <f t="shared" si="42"/>
        <v>0</v>
      </c>
      <c r="J120" s="24">
        <f t="shared" si="43"/>
        <v>0</v>
      </c>
      <c r="K120" s="24">
        <f t="shared" si="44"/>
        <v>0</v>
      </c>
      <c r="L120" s="24">
        <f t="shared" si="45"/>
        <v>0</v>
      </c>
      <c r="M120" s="55">
        <f t="shared" si="46"/>
        <v>0</v>
      </c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17"/>
      <c r="BQ120" s="24"/>
      <c r="BR120" s="24"/>
      <c r="BS120" s="47"/>
      <c r="BT120" s="47"/>
      <c r="BU120" s="47"/>
      <c r="BV120" s="47"/>
      <c r="BW120" s="47"/>
      <c r="BX120" s="47"/>
      <c r="BY120" s="47"/>
      <c r="BZ120" s="47"/>
      <c r="CA120" s="47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17"/>
      <c r="DT120" s="17">
        <v>112</v>
      </c>
      <c r="DU120" s="32">
        <f t="shared" si="50"/>
        <v>112</v>
      </c>
      <c r="DV120" s="32">
        <f t="shared" si="47"/>
        <v>116</v>
      </c>
      <c r="DX120" s="17">
        <v>1</v>
      </c>
      <c r="EB120" s="17">
        <v>110</v>
      </c>
      <c r="ED120" s="17">
        <f t="shared" si="48"/>
        <v>112</v>
      </c>
      <c r="EE120" s="17" t="str">
        <f t="shared" si="49"/>
        <v>(112)</v>
      </c>
      <c r="EF120" s="121" t="s">
        <v>213</v>
      </c>
    </row>
    <row r="121" spans="1:256" ht="15.75" customHeight="1" x14ac:dyDescent="0.2">
      <c r="A121" s="128" t="str">
        <f t="shared" si="37"/>
        <v>113 (113)</v>
      </c>
      <c r="B121" s="137"/>
      <c r="C121" s="136"/>
      <c r="D121" s="131">
        <f t="shared" si="39"/>
        <v>0</v>
      </c>
      <c r="E121" s="132"/>
      <c r="F121" s="133">
        <f t="shared" si="40"/>
        <v>0</v>
      </c>
      <c r="G121" s="134">
        <f t="shared" si="41"/>
        <v>0</v>
      </c>
      <c r="I121" s="24">
        <f t="shared" si="42"/>
        <v>0</v>
      </c>
      <c r="J121" s="24">
        <f t="shared" si="43"/>
        <v>0</v>
      </c>
      <c r="K121" s="24">
        <f t="shared" si="44"/>
        <v>0</v>
      </c>
      <c r="L121" s="24">
        <f t="shared" si="45"/>
        <v>0</v>
      </c>
      <c r="M121" s="55">
        <f t="shared" si="46"/>
        <v>0</v>
      </c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17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17"/>
      <c r="DT121" s="17">
        <v>113</v>
      </c>
      <c r="DU121" s="32">
        <f>IF(AND(D121=D120,D121=D119,D121=D118,D121=D117),ROW(113:113),IF(AND(D121=D120,D121=D119,D121=D118),ROW(114:114),IF(AND(D121=D120,D121=D119),ROW(115:115),IF(D121=D120,ROW(116:116),IF(D121&gt;1,ROW(117:117),"-")))))</f>
        <v>113</v>
      </c>
      <c r="DV121" s="32">
        <f>IF(DX121=1,ROW(117:117),"-")</f>
        <v>117</v>
      </c>
      <c r="DX121" s="48">
        <v>1</v>
      </c>
      <c r="EB121" s="17">
        <v>111</v>
      </c>
      <c r="ED121" s="17">
        <f>IF(DX121=1,DU121,IF(DX121="",DU121,""))</f>
        <v>113</v>
      </c>
      <c r="EE121" s="17" t="str">
        <f>IF(DX121=1,"("&amp;DT121&amp;")","("&amp;DV121&amp;")")</f>
        <v>(113)</v>
      </c>
      <c r="EF121" s="121" t="s">
        <v>213</v>
      </c>
    </row>
    <row r="122" spans="1:256" ht="15.75" customHeight="1" x14ac:dyDescent="0.2">
      <c r="A122" s="128" t="str">
        <f t="shared" si="37"/>
        <v>114 (114)</v>
      </c>
      <c r="B122" s="137"/>
      <c r="C122" s="136"/>
      <c r="D122" s="131">
        <f t="shared" si="39"/>
        <v>0</v>
      </c>
      <c r="E122" s="132"/>
      <c r="F122" s="133">
        <f t="shared" si="40"/>
        <v>0</v>
      </c>
      <c r="G122" s="134">
        <f t="shared" si="41"/>
        <v>0</v>
      </c>
      <c r="I122" s="24">
        <f t="shared" si="42"/>
        <v>0</v>
      </c>
      <c r="J122" s="24">
        <f t="shared" si="43"/>
        <v>0</v>
      </c>
      <c r="K122" s="24">
        <f t="shared" si="44"/>
        <v>0</v>
      </c>
      <c r="L122" s="24">
        <f t="shared" si="45"/>
        <v>0</v>
      </c>
      <c r="M122" s="55">
        <f t="shared" si="46"/>
        <v>0</v>
      </c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17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17"/>
      <c r="DT122" s="17">
        <v>114</v>
      </c>
      <c r="DU122" s="32">
        <f>IF(AND(D122=D121,D122=D120,D122=D119,D122=D118),ROW(114:114),IF(AND(D122=D121,D122=D120,D122=D119),ROW(115:115),IF(AND(D122=D121,D122=D120),ROW(116:116),IF(D122=D121,ROW(117:117),IF(D122&gt;1,ROW(118:118),"-")))))</f>
        <v>114</v>
      </c>
      <c r="DV122" s="32">
        <f>IF(DX122=1,ROW(118:118),"-")</f>
        <v>118</v>
      </c>
      <c r="DX122" s="48">
        <v>1</v>
      </c>
      <c r="EB122" s="17">
        <v>113</v>
      </c>
      <c r="ED122" s="17">
        <f>IF(DX122=1,DU122,IF(DX122="",DU122,""))</f>
        <v>114</v>
      </c>
      <c r="EE122" s="17" t="str">
        <f>IF(DX122=1,"("&amp;DT122&amp;")","("&amp;DV122&amp;")")</f>
        <v>(114)</v>
      </c>
      <c r="EF122" s="121" t="s">
        <v>213</v>
      </c>
    </row>
    <row r="123" spans="1:256" ht="15.75" customHeight="1" x14ac:dyDescent="0.2">
      <c r="A123" s="128" t="str">
        <f t="shared" si="37"/>
        <v>115 (115)</v>
      </c>
      <c r="B123" s="137"/>
      <c r="C123" s="136"/>
      <c r="D123" s="131">
        <f t="shared" si="39"/>
        <v>0</v>
      </c>
      <c r="E123" s="132"/>
      <c r="F123" s="133">
        <f t="shared" si="40"/>
        <v>0</v>
      </c>
      <c r="G123" s="134">
        <f t="shared" si="41"/>
        <v>0</v>
      </c>
      <c r="I123" s="24">
        <f t="shared" si="42"/>
        <v>0</v>
      </c>
      <c r="J123" s="24">
        <f t="shared" si="43"/>
        <v>0</v>
      </c>
      <c r="K123" s="24">
        <f t="shared" si="44"/>
        <v>0</v>
      </c>
      <c r="L123" s="24">
        <f t="shared" si="45"/>
        <v>0</v>
      </c>
      <c r="M123" s="55">
        <f t="shared" si="46"/>
        <v>0</v>
      </c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17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17"/>
      <c r="DT123" s="17">
        <v>115</v>
      </c>
      <c r="DU123" s="32">
        <f>IF(AND(D123=D122,D123=D121,D123=D120,D123=D119),ROW(115:115),IF(AND(D123=D122,D123=D121,D123=D120),ROW(116:116),IF(AND(D123=D122,D123=D121),ROW(117:117),IF(D123=D122,ROW(118:118),IF(D123&gt;1,ROW(119:119),"-")))))</f>
        <v>115</v>
      </c>
      <c r="DV123" s="32">
        <f>IF(DX123=1,ROW(119:119),"-")</f>
        <v>119</v>
      </c>
      <c r="DX123" s="48">
        <v>1</v>
      </c>
      <c r="EB123" s="17">
        <v>113</v>
      </c>
      <c r="ED123" s="17">
        <f>IF(DX123=1,DU123,IF(DX123="",DU123,""))</f>
        <v>115</v>
      </c>
      <c r="EE123" s="17" t="str">
        <f>IF(DX123=1,"("&amp;DT123&amp;")","("&amp;DV123&amp;")")</f>
        <v>(115)</v>
      </c>
      <c r="EF123" s="121" t="s">
        <v>213</v>
      </c>
    </row>
    <row r="124" spans="1:256" ht="15.75" customHeight="1" x14ac:dyDescent="0.2"/>
    <row r="125" spans="1:256" ht="15.75" customHeight="1" x14ac:dyDescent="0.2"/>
    <row r="126" spans="1:256" ht="15.75" customHeight="1" x14ac:dyDescent="0.2"/>
    <row r="127" spans="1:256" ht="15.75" customHeight="1" x14ac:dyDescent="0.2"/>
    <row r="128" spans="1:256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</sheetData>
  <sortState ref="B5:DT123">
    <sortCondition descending="1" ref="D5"/>
  </sortState>
  <phoneticPr fontId="8" type="noConversion"/>
  <pageMargins left="0.7" right="0.7" top="0.75" bottom="0.75" header="0.3" footer="0.3"/>
  <pageSetup paperSize="9" orientation="portrait" horizontalDpi="0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SorteraSeriespelsranking">
                <anchor moveWithCells="1" sizeWithCells="1">
                  <from>
                    <xdr:col>2</xdr:col>
                    <xdr:colOff>419100</xdr:colOff>
                    <xdr:row>1</xdr:row>
                    <xdr:rowOff>66675</xdr:rowOff>
                  </from>
                  <to>
                    <xdr:col>3</xdr:col>
                    <xdr:colOff>523875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Sverigeranking</vt:lpstr>
      <vt:lpstr>Regler</vt:lpstr>
      <vt:lpstr>Miniorranking</vt:lpstr>
      <vt:lpstr>Seriespelsranking</vt:lpstr>
      <vt:lpstr>Miniorranking!Utskriftsområde</vt:lpstr>
      <vt:lpstr>Seriespelsranking!Utskriftsområde</vt:lpstr>
      <vt:lpstr>Sverigeranking!Utskriftsområde</vt:lpstr>
      <vt:lpstr>Seriespelsranking!Utskriftsrubriker</vt:lpstr>
      <vt:lpstr>Sverigeranking!Utskriftsrubriker</vt:lpstr>
    </vt:vector>
  </TitlesOfParts>
  <Company>GK-Tryck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 Karlsson</dc:creator>
  <cp:lastModifiedBy>Tomas Lindahl</cp:lastModifiedBy>
  <cp:lastPrinted>2018-11-17T19:03:41Z</cp:lastPrinted>
  <dcterms:created xsi:type="dcterms:W3CDTF">2008-03-07T18:34:51Z</dcterms:created>
  <dcterms:modified xsi:type="dcterms:W3CDTF">2019-04-28T07:35:09Z</dcterms:modified>
</cp:coreProperties>
</file>