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Klass 1" sheetId="1" r:id="rId1"/>
    <sheet name="Klass 2" sheetId="2" r:id="rId2"/>
    <sheet name="Klass 3" sheetId="3" r:id="rId3"/>
    <sheet name="Klass 4" sheetId="4" r:id="rId4"/>
    <sheet name="Klasspoäng" sheetId="5" r:id="rId5"/>
    <sheet name="Regler" sheetId="6" r:id="rId6"/>
    <sheet name="Klasstillhörighet 1-2-3-4" sheetId="7" r:id="rId7"/>
  </sheets>
  <definedNames>
    <definedName name="_xlnm.Print_Area" localSheetId="0">'Klass 1'!$A$1:$Q$19</definedName>
    <definedName name="_xlnm.Print_Area" localSheetId="1">'Klass 2'!$A$1:$Q$24</definedName>
    <definedName name="_xlnm.Print_Area" localSheetId="2">'Klass 3'!$A$1:$Q$44</definedName>
    <definedName name="_xlnm.Print_Area" localSheetId="3">'Klass 4'!$A$1:$Q$101</definedName>
    <definedName name="_xlnm.Print_Area" localSheetId="4">'Klasspoäng'!$A$1:$N$32</definedName>
    <definedName name="_xlnm.Print_Area" localSheetId="6">'Klasstillhörighet 1-2-3-4'!$A$1:$D$82</definedName>
    <definedName name="_xlnm.Print_Area" localSheetId="5">'Regler'!$A$1:$J$45</definedName>
    <definedName name="_xlnm.Print_Titles" localSheetId="6">'Klasstillhörighet 1-2-3-4'!$2:$2</definedName>
  </definedNames>
  <calcPr fullCalcOnLoad="1"/>
</workbook>
</file>

<file path=xl/sharedStrings.xml><?xml version="1.0" encoding="utf-8"?>
<sst xmlns="http://schemas.openxmlformats.org/spreadsheetml/2006/main" count="2602" uniqueCount="370">
  <si>
    <t>Plac</t>
  </si>
  <si>
    <t xml:space="preserve">Kastare </t>
  </si>
  <si>
    <t>Klubb</t>
  </si>
  <si>
    <t>poäng</t>
  </si>
  <si>
    <t>SM</t>
  </si>
  <si>
    <t>Jabir Malghouth</t>
  </si>
  <si>
    <t>Växjö HSK</t>
  </si>
  <si>
    <t>Gert Karlsson</t>
  </si>
  <si>
    <t>Korpen Åseda</t>
  </si>
  <si>
    <t>Maj-Britt Jarl</t>
  </si>
  <si>
    <t>Leo Andersson</t>
  </si>
  <si>
    <t>Alvesta HSK</t>
  </si>
  <si>
    <t>Olle Ottosson</t>
  </si>
  <si>
    <t>Leif Ahlex</t>
  </si>
  <si>
    <t>Lessebo HSK</t>
  </si>
  <si>
    <t>Inga-Lill Stühr</t>
  </si>
  <si>
    <t>Mattias Gneupel</t>
  </si>
  <si>
    <t>Kurt Hansen</t>
  </si>
  <si>
    <t>Bo Fransson</t>
  </si>
  <si>
    <t>Bertil Westergren</t>
  </si>
  <si>
    <t>Sune Carlsson</t>
  </si>
  <si>
    <t>Bela Bodi</t>
  </si>
  <si>
    <t>Roy Johansson</t>
  </si>
  <si>
    <t>Lanternan B.c</t>
  </si>
  <si>
    <t>Kent Vikström</t>
  </si>
  <si>
    <t>Sandor Bodi</t>
  </si>
  <si>
    <t>Carina Gneupel</t>
  </si>
  <si>
    <t>Christer Blomgren</t>
  </si>
  <si>
    <t>Kent Sundahl</t>
  </si>
  <si>
    <t>Carlskrona HSC</t>
  </si>
  <si>
    <t>Leif Sundahl</t>
  </si>
  <si>
    <t>Ingvar Eriksson</t>
  </si>
  <si>
    <t>Göran Persson</t>
  </si>
  <si>
    <t>Hans Lundqvist</t>
  </si>
  <si>
    <t>Jan Pettersson</t>
  </si>
  <si>
    <t>Tingsryd Hsc</t>
  </si>
  <si>
    <t>Peter Olsson</t>
  </si>
  <si>
    <t>Paul Karlsson</t>
  </si>
  <si>
    <t>Svenska Hästskokastarförbundets poängfördelning</t>
  </si>
  <si>
    <t>i Sweden Grand Prix</t>
  </si>
  <si>
    <t>Klass 1</t>
  </si>
  <si>
    <t>9p</t>
  </si>
  <si>
    <t>12p</t>
  </si>
  <si>
    <t>8p</t>
  </si>
  <si>
    <t>7p</t>
  </si>
  <si>
    <t>5p</t>
  </si>
  <si>
    <t>4p</t>
  </si>
  <si>
    <t>3p</t>
  </si>
  <si>
    <t>2p</t>
  </si>
  <si>
    <t>1p</t>
  </si>
  <si>
    <t>10p</t>
  </si>
  <si>
    <t>6p</t>
  </si>
  <si>
    <t>4-5</t>
  </si>
  <si>
    <t>6-7</t>
  </si>
  <si>
    <t>8-9</t>
  </si>
  <si>
    <t>10-11</t>
  </si>
  <si>
    <t>12-15</t>
  </si>
  <si>
    <t>6-8</t>
  </si>
  <si>
    <t>9-12</t>
  </si>
  <si>
    <t>13-16</t>
  </si>
  <si>
    <t>17-20</t>
  </si>
  <si>
    <t>4-6</t>
  </si>
  <si>
    <t>7-10</t>
  </si>
  <si>
    <t>11-15</t>
  </si>
  <si>
    <t>16-20</t>
  </si>
  <si>
    <t>21-30</t>
  </si>
  <si>
    <t>Klass 2</t>
  </si>
  <si>
    <t>Klass 3</t>
  </si>
  <si>
    <t>Regler i Klassindelningssystemet (Sweden Grand Prix)</t>
  </si>
  <si>
    <t>När säsongen är slut sker ner- och uppflyttning enligt nedan.</t>
  </si>
  <si>
    <t>Klass 1:</t>
  </si>
  <si>
    <t xml:space="preserve">Klass 2: </t>
  </si>
  <si>
    <t>Klass 3:</t>
  </si>
  <si>
    <t xml:space="preserve">Klass 1 : </t>
  </si>
  <si>
    <t>Klass 2 :</t>
  </si>
  <si>
    <t>Klass 3 :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</si>
  <si>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</si>
  <si>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</si>
  <si>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 </t>
  </si>
  <si>
    <t>som inte har fått några poäng , flyttas det upp motsvarande antal kastare</t>
  </si>
  <si>
    <t>från den lägre klassen så att det blir rätt antal i klasserna.</t>
  </si>
  <si>
    <t xml:space="preserve">är de lika även där tittar man på det näst högsta osv. är det fortfarande lika kommer den först som </t>
  </si>
  <si>
    <t xml:space="preserve">hade högst poäng på senaste tävlingen, är det lika också där tittar man på den näst senaste osv… </t>
  </si>
  <si>
    <t xml:space="preserve">Att om några hamnar på samma poäng så kommer den med högst poäng i en tävling först av dessa, </t>
  </si>
  <si>
    <t xml:space="preserve">    Nat. Tävling</t>
  </si>
  <si>
    <t>aktuella för ned eller uppflyttning gäller detta.</t>
  </si>
  <si>
    <t xml:space="preserve">Skulle det fortfarande inte gå att skilja kastare efter detta och de är </t>
  </si>
  <si>
    <t>Kerstin Johansson</t>
  </si>
  <si>
    <t>Växjö Open</t>
  </si>
  <si>
    <t>Björkenäs Open</t>
  </si>
  <si>
    <t>Åseda Open</t>
  </si>
  <si>
    <t>Novemberkampen</t>
  </si>
  <si>
    <t>Inne-SM</t>
  </si>
  <si>
    <t>Tingsryd Open</t>
  </si>
  <si>
    <t>Totalpoäng</t>
  </si>
  <si>
    <t>Thomas Dahl</t>
  </si>
  <si>
    <t>Kenneth Andersson</t>
  </si>
  <si>
    <t>Stefan Tollstam</t>
  </si>
  <si>
    <t>Klass</t>
  </si>
  <si>
    <t>Kastare</t>
  </si>
  <si>
    <t>Korpen Nybro</t>
  </si>
  <si>
    <t>Mattias Olsson</t>
  </si>
  <si>
    <t>Tomas Lindahl</t>
  </si>
  <si>
    <t>Risto Selming</t>
  </si>
  <si>
    <t>x</t>
  </si>
  <si>
    <t>Antal deltagare 17-24</t>
  </si>
  <si>
    <t>Antal deltagare 25-34</t>
  </si>
  <si>
    <t>4</t>
  </si>
  <si>
    <t>5-6</t>
  </si>
  <si>
    <t>7-8</t>
  </si>
  <si>
    <t>9-10</t>
  </si>
  <si>
    <t>11-12</t>
  </si>
  <si>
    <t>Antal deltagare 35 och däröver</t>
  </si>
  <si>
    <t>Sibbamåla</t>
  </si>
  <si>
    <t>Elna Karlsson</t>
  </si>
  <si>
    <t>Karlskrona Cup</t>
  </si>
  <si>
    <t>Jörgen Holmqvist</t>
  </si>
  <si>
    <t>Bo Trulsson</t>
  </si>
  <si>
    <t>Robert Johansson</t>
  </si>
  <si>
    <t>Höstskon Nybro</t>
  </si>
  <si>
    <t>Johan Johansson</t>
  </si>
  <si>
    <t>Matz Karlsson</t>
  </si>
  <si>
    <t>Bo Andersson</t>
  </si>
  <si>
    <t>Berndt Pettersson</t>
  </si>
  <si>
    <t>Lanternan</t>
  </si>
  <si>
    <t>Hans Johansson</t>
  </si>
  <si>
    <t>Fr. o. m. säsongen 2007/2008 kommer kastare som ej deltagit i någon av säsongens tävlingar</t>
  </si>
  <si>
    <t>Kent Davnert</t>
  </si>
  <si>
    <t>Lena Johansson</t>
  </si>
  <si>
    <t>Fredrik Lundin</t>
  </si>
  <si>
    <t>Dynapac Open</t>
  </si>
  <si>
    <t>Morgan Jonasson</t>
  </si>
  <si>
    <t>Armin Sisic</t>
  </si>
  <si>
    <t>Lasse Brincner</t>
  </si>
  <si>
    <t>Roy Dahlén</t>
  </si>
  <si>
    <t>Anja Milsten</t>
  </si>
  <si>
    <t xml:space="preserve">Dynapac </t>
  </si>
  <si>
    <t>Värends Hsk</t>
  </si>
  <si>
    <t>Clara Larsson</t>
  </si>
  <si>
    <t>Värends HSK</t>
  </si>
  <si>
    <t>Bengt-Erik Holmberg</t>
  </si>
  <si>
    <t>Tingsryds HSC</t>
  </si>
  <si>
    <t>Michael Karlsson</t>
  </si>
  <si>
    <t>Tobias Vikström</t>
  </si>
  <si>
    <t>Lennart Karlsson</t>
  </si>
  <si>
    <t>Joakim Strand</t>
  </si>
  <si>
    <t>Lasse Nilsson</t>
  </si>
  <si>
    <t>Anders Johansson</t>
  </si>
  <si>
    <t>Christina Holmberg</t>
  </si>
  <si>
    <t>Göte Rosberg</t>
  </si>
  <si>
    <t>Elisabeth Brisendahl</t>
  </si>
  <si>
    <t>Ulrika Rydell</t>
  </si>
  <si>
    <t>Gunnel Karlsson</t>
  </si>
  <si>
    <t>Solveig Brincner</t>
  </si>
  <si>
    <t>Ulf Seyer</t>
  </si>
  <si>
    <t>Per-Olof Johansson</t>
  </si>
  <si>
    <t>Sibbamåla IF</t>
  </si>
  <si>
    <t>Dan Hallstan</t>
  </si>
  <si>
    <t>Roland Sjöstrand</t>
  </si>
  <si>
    <t>Lisbeth Nygaard-Karlsson</t>
  </si>
  <si>
    <t>Niclas Gunnarsson</t>
  </si>
  <si>
    <t>Dynapac</t>
  </si>
  <si>
    <t>Stina Johansson</t>
  </si>
  <si>
    <t>Ronnie Pettersson</t>
  </si>
  <si>
    <t>Ute-SM dag 1</t>
  </si>
  <si>
    <t>Ute-SM dag 2</t>
  </si>
  <si>
    <t>Peter Karlsson</t>
  </si>
  <si>
    <t>Carlskrona</t>
  </si>
  <si>
    <t>Sten Pettersson</t>
  </si>
  <si>
    <t>Stefan Håkansson</t>
  </si>
  <si>
    <t>Vanja Ivarsson</t>
  </si>
  <si>
    <t>Anderssons</t>
  </si>
  <si>
    <t>Roland Andreasson</t>
  </si>
  <si>
    <t>Knut Ivarsson</t>
  </si>
  <si>
    <t>Morgan Atle</t>
  </si>
  <si>
    <t>Börje Carlsson</t>
  </si>
  <si>
    <t>Solveig Axelsson</t>
  </si>
  <si>
    <t>Louise Tollstam</t>
  </si>
  <si>
    <t>Dan Madayang</t>
  </si>
  <si>
    <t>Marianne Karlsson</t>
  </si>
  <si>
    <t>Jämjö Hsk</t>
  </si>
  <si>
    <t>Ewa Malmqvist</t>
  </si>
  <si>
    <t>Bernt Olsson</t>
  </si>
  <si>
    <t>Lars-Åke Karlsson</t>
  </si>
  <si>
    <t>Arne Nygren</t>
  </si>
  <si>
    <t>Maire Johansson</t>
  </si>
  <si>
    <t>Gilbert Pettersson</t>
  </si>
  <si>
    <t>Tobias Gneupel</t>
  </si>
  <si>
    <t>Lennart Pettersson</t>
  </si>
  <si>
    <t>Fredrik Ernerstam</t>
  </si>
  <si>
    <t>Peter Edlund</t>
  </si>
  <si>
    <t>Ingegerd Pettersson</t>
  </si>
  <si>
    <t>Gunilla Andersson</t>
  </si>
  <si>
    <t>Conny Fransson</t>
  </si>
  <si>
    <t>Bo Pettersson</t>
  </si>
  <si>
    <t>Alf Svensson</t>
  </si>
  <si>
    <t>Kerstin Petersen</t>
  </si>
  <si>
    <t>Hans Nilsson</t>
  </si>
  <si>
    <t>Lessebo Hsk</t>
  </si>
  <si>
    <t>Kent Eriksson</t>
  </si>
  <si>
    <t>Patrik Olausson</t>
  </si>
  <si>
    <t>Lamai Siriphan</t>
  </si>
  <si>
    <t>Kjell Rydh</t>
  </si>
  <si>
    <t>Jimmy Karlsson</t>
  </si>
  <si>
    <t>Therese Olausson</t>
  </si>
  <si>
    <t>Roger Eriksson</t>
  </si>
  <si>
    <t>Olle Nilsson</t>
  </si>
  <si>
    <t>Krister Nygren</t>
  </si>
  <si>
    <t>Sebastian Vainikka</t>
  </si>
  <si>
    <t>Bengt Lindskog</t>
  </si>
  <si>
    <t>Nancy Andersson</t>
  </si>
  <si>
    <t>Siv Pettersson</t>
  </si>
  <si>
    <t>Kerstin Svensson</t>
  </si>
  <si>
    <t>Blomman</t>
  </si>
  <si>
    <t>Nina Vadaszi</t>
  </si>
  <si>
    <t>Växjö Hsk</t>
  </si>
  <si>
    <t>Kennerth Axelsson</t>
  </si>
  <si>
    <t>Patrick Axelsson</t>
  </si>
  <si>
    <t>Rune Karlsson</t>
  </si>
  <si>
    <t>Tommy Karlsson</t>
  </si>
  <si>
    <t>Henry Johansson</t>
  </si>
  <si>
    <t>Christer Grahn</t>
  </si>
  <si>
    <t>Jerry Viksten</t>
  </si>
  <si>
    <t>Lukas Eriksson</t>
  </si>
  <si>
    <t>Per-Olof Svensson</t>
  </si>
  <si>
    <t>Malin Lundqvist</t>
  </si>
  <si>
    <t>Ronny Lundberg</t>
  </si>
  <si>
    <t>Johnny Petersson</t>
  </si>
  <si>
    <t>FlygtSeniorerna</t>
  </si>
  <si>
    <t>Karin Gullbrand</t>
  </si>
  <si>
    <t>Marie Nilsson</t>
  </si>
  <si>
    <t>Inger Andersson</t>
  </si>
  <si>
    <t>Anita Jägerklo</t>
  </si>
  <si>
    <t>Lejla Sisic</t>
  </si>
  <si>
    <t>Värendspokalen</t>
  </si>
  <si>
    <t>Christer Brincner</t>
  </si>
  <si>
    <t>Anne Bengs</t>
  </si>
  <si>
    <t>Robin Lindström</t>
  </si>
  <si>
    <t>Sandra Rydell</t>
  </si>
  <si>
    <t>Anders Alriksson</t>
  </si>
  <si>
    <t>Peter Gustavsson</t>
  </si>
  <si>
    <t>Bengt Fabbeke</t>
  </si>
  <si>
    <t>Carina Andersson</t>
  </si>
  <si>
    <t>Ramona Axelsson</t>
  </si>
  <si>
    <t>Catharina Törneås</t>
  </si>
  <si>
    <t>Bengt Jansson</t>
  </si>
  <si>
    <t>Amanda Sund</t>
  </si>
  <si>
    <t>Charlotte Åkesson</t>
  </si>
  <si>
    <t>Stefan Gehrs</t>
  </si>
  <si>
    <t>Göran Brincner</t>
  </si>
  <si>
    <t>Lukas Bern</t>
  </si>
  <si>
    <t>Marina Holmqvist</t>
  </si>
  <si>
    <t>Marita Blockmark Gehrs</t>
  </si>
  <si>
    <t>Markus Karlsson</t>
  </si>
  <si>
    <t>Claudiu Vasuianu</t>
  </si>
  <si>
    <t>Brf Bågen</t>
  </si>
  <si>
    <t>Ulf Vadaszi</t>
  </si>
  <si>
    <t>VSSK</t>
  </si>
  <si>
    <t>Christian Balsinger</t>
  </si>
  <si>
    <t>Roger Johansson</t>
  </si>
  <si>
    <t>Patrik Olsson</t>
  </si>
  <si>
    <t>Adrian Vasuianu</t>
  </si>
  <si>
    <t>Ulf Nilsson</t>
  </si>
  <si>
    <t>Alf Johansson</t>
  </si>
  <si>
    <t>Antal deltagare 1-12</t>
  </si>
  <si>
    <t>Antal deltagare 13-16</t>
  </si>
  <si>
    <t>5</t>
  </si>
  <si>
    <t>6</t>
  </si>
  <si>
    <t>7</t>
  </si>
  <si>
    <t>8</t>
  </si>
  <si>
    <t>Nils-Åke Hansson</t>
  </si>
  <si>
    <t>Lilian Nyberg</t>
  </si>
  <si>
    <t>Guje Johansson</t>
  </si>
  <si>
    <t>Erik Niklasson</t>
  </si>
  <si>
    <t>Conny Bark</t>
  </si>
  <si>
    <t>Robert Sjöberg</t>
  </si>
  <si>
    <t>Team Sketnabäck</t>
  </si>
  <si>
    <t>Tytti Bark</t>
  </si>
  <si>
    <t>Stephan Gervide</t>
  </si>
  <si>
    <t>Allan Persson</t>
  </si>
  <si>
    <t>Martin Björklund</t>
  </si>
  <si>
    <t>Richard Holgersson</t>
  </si>
  <si>
    <t>Mikael Folkesson</t>
  </si>
  <si>
    <t>Mikael Belsing</t>
  </si>
  <si>
    <t>Jannie Karlsson</t>
  </si>
  <si>
    <t>Susanne Andersson</t>
  </si>
  <si>
    <t>Linda Belsing</t>
  </si>
  <si>
    <t>Martin Antic</t>
  </si>
  <si>
    <t>Gebriela Kostaninos</t>
  </si>
  <si>
    <t>Yamonlada Damnoegam</t>
  </si>
  <si>
    <t>Favor Karlsson</t>
  </si>
  <si>
    <t>Gotland Open</t>
  </si>
  <si>
    <t>Klass 4</t>
  </si>
  <si>
    <t xml:space="preserve"> 2014-2015</t>
  </si>
  <si>
    <t>Tingsryds Hsc</t>
  </si>
  <si>
    <t>Carlskrona Hsc</t>
  </si>
  <si>
    <t>Antal kastare i klass 1 15st och i klass 2 20st, klass 3 40 st, övriga kastar i klass 4.</t>
  </si>
  <si>
    <t>Placering 1-3 flyttas upp till klass 1</t>
  </si>
  <si>
    <t>Placering 13-15 flyttas ner till klass 2</t>
  </si>
  <si>
    <t>Placering 16-20 flyttas ner till klass 3</t>
  </si>
  <si>
    <t>Placering 1-5 flyttas upp till klass 2</t>
  </si>
  <si>
    <t>Placering 36-40 flyttas ner till klass 4</t>
  </si>
  <si>
    <t>Klass 4:</t>
  </si>
  <si>
    <t>Placering 1-5 flyttas upp till klass 3</t>
  </si>
  <si>
    <t>att flyttas ner först, därefter gäller det som står ovan i klass 1, 2 och 3.</t>
  </si>
  <si>
    <t xml:space="preserve">0 poäng i Klass 1, 2 och 3 medför automatisk nerflyttning, skulle det hända att det är fler än 5 st </t>
  </si>
  <si>
    <t>om t.ex. 5:e och 6:e kastare är lika, flyttas bägge upp till Klass 2</t>
  </si>
  <si>
    <t>om t.ex. 12:e och 13:e kastare är lika flyttas bägge ner till klass 2</t>
  </si>
  <si>
    <t>om t.ex. 3:e och 4:e kastare är lika, flyttas bägge upp till Klass 1</t>
  </si>
  <si>
    <t>om t.ex 15:e och 16:e kastare är lika flyttas bägge ner till Klass 3</t>
  </si>
  <si>
    <t>om t.ex 35:e och 36:e kastare är lika flyttas bägge ner till Klass 4</t>
  </si>
  <si>
    <t>Klass 4 :</t>
  </si>
  <si>
    <t>om t.ex. 5:e och 6:e kastare är lika, flyttas bägge upp till Klass 3</t>
  </si>
  <si>
    <t xml:space="preserve">Lanternan </t>
  </si>
  <si>
    <t>Linnea Gneupel</t>
  </si>
  <si>
    <t>HSK Tingzås</t>
  </si>
  <si>
    <t>Anita Fabbeke</t>
  </si>
  <si>
    <t>Jonathan Karlsson</t>
  </si>
  <si>
    <t>Louise Andersson</t>
  </si>
  <si>
    <t>Elin Olsson</t>
  </si>
  <si>
    <t>Emma Svensson</t>
  </si>
  <si>
    <t>Mats Andersson</t>
  </si>
  <si>
    <t>Ingegerd Sjöstrand</t>
  </si>
  <si>
    <t>Jan Lundin</t>
  </si>
  <si>
    <t>Jonna Sjöberg</t>
  </si>
  <si>
    <t>Magnus Stenberg</t>
  </si>
  <si>
    <t>Jan-Inge Ahlgren</t>
  </si>
  <si>
    <t>Anna Stenberg</t>
  </si>
  <si>
    <t>Bengt-Arne Andersson</t>
  </si>
  <si>
    <t>Gustav Kvie</t>
  </si>
  <si>
    <t>Krister Hafdell</t>
  </si>
  <si>
    <t>Janne Larsson</t>
  </si>
  <si>
    <t>Ulf Stenberg</t>
  </si>
  <si>
    <t>Mulde VK</t>
  </si>
  <si>
    <t>Pablo Amigo</t>
  </si>
  <si>
    <t>Ronjah Pettersson</t>
  </si>
  <si>
    <t>Thorgny Björkqvist</t>
  </si>
  <si>
    <t>Tomas Nilsson</t>
  </si>
  <si>
    <t>Mikael Karlsson</t>
  </si>
  <si>
    <t>Madelene Bergendorf</t>
  </si>
  <si>
    <t>Just Nu</t>
  </si>
  <si>
    <t>Hanna Bergendorf</t>
  </si>
  <si>
    <t>Kasper Sjöberg</t>
  </si>
  <si>
    <t>Ove Olsson</t>
  </si>
  <si>
    <t>Towe Danielsson</t>
  </si>
  <si>
    <t>Richard Larsson</t>
  </si>
  <si>
    <t>Sune Olsson</t>
  </si>
  <si>
    <t>Hans Steude</t>
  </si>
  <si>
    <t>Stefan Lundberg</t>
  </si>
  <si>
    <t>Göran Olofsson</t>
  </si>
  <si>
    <t>Mimmi Hansson</t>
  </si>
  <si>
    <t>Gunnar Lundbeck</t>
  </si>
  <si>
    <t>Gebriela Kostantinos</t>
  </si>
  <si>
    <t>Kajsa Ehnberg</t>
  </si>
  <si>
    <t>Viktor Holgersson</t>
  </si>
  <si>
    <t>André Gustavsson</t>
  </si>
  <si>
    <t>Damian Barnasiak</t>
  </si>
  <si>
    <t>Maria Andersson</t>
  </si>
  <si>
    <t>Klas-Åke Lindström</t>
  </si>
  <si>
    <t>Rolf Johanisson</t>
  </si>
  <si>
    <t>Fredrik Nilsson</t>
  </si>
  <si>
    <t>Norrköping Hsc</t>
  </si>
  <si>
    <t>Malena Andersson</t>
  </si>
  <si>
    <t>Susanne Östrand</t>
  </si>
  <si>
    <t>Jonas Klarström</t>
  </si>
  <si>
    <t>Malte Holm</t>
  </si>
  <si>
    <t>Moheda</t>
  </si>
  <si>
    <t>SLUTSTÄLLNING</t>
  </si>
  <si>
    <t>Elsie Fransson</t>
  </si>
  <si>
    <t>Ingvor Ferm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</si>
</sst>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bgColor indexed="22"/>
      </patternFill>
    </fill>
    <fill>
      <patternFill patternType="lightUp"/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/>
    </border>
    <border>
      <left style="thin"/>
      <right style="thin"/>
      <top style="hair"/>
      <bottom style="hair"/>
    </border>
    <border>
      <left/>
      <right/>
      <top/>
      <bottom style="mediumDashed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7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7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4" xfId="0" applyFont="1" applyBorder="1" applyAlignment="1">
      <alignment horizontal="center" textRotation="90"/>
    </xf>
    <xf numFmtId="0" fontId="13" fillId="0" borderId="13" xfId="0" applyFont="1" applyBorder="1" applyAlignment="1">
      <alignment horizontal="center" textRotation="90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26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8" fillId="0" borderId="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V4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140625" defaultRowHeight="12.75"/>
  <cols>
    <col min="1" max="1" width="4.7109375" style="1" bestFit="1" customWidth="1"/>
    <col min="2" max="2" width="20.7109375" style="1" customWidth="1"/>
    <col min="3" max="3" width="14.421875" style="1" customWidth="1"/>
    <col min="4" max="4" width="4.7109375" style="41" customWidth="1"/>
    <col min="5" max="17" width="4.28125" style="32" customWidth="1"/>
    <col min="19" max="19" width="15.7109375" style="0" customWidth="1"/>
    <col min="20" max="33" width="3.28125" style="0" customWidth="1"/>
    <col min="34" max="54" width="3.7109375" style="0" customWidth="1"/>
    <col min="58" max="74" width="3.7109375" style="0" customWidth="1"/>
  </cols>
  <sheetData>
    <row r="1" spans="1:17" s="4" customFormat="1" ht="83.25">
      <c r="A1" s="2"/>
      <c r="B1" s="76" t="s">
        <v>367</v>
      </c>
      <c r="C1" s="2"/>
      <c r="D1" s="39" t="s">
        <v>94</v>
      </c>
      <c r="E1" s="34" t="s">
        <v>88</v>
      </c>
      <c r="F1" s="34" t="s">
        <v>89</v>
      </c>
      <c r="G1" s="34" t="s">
        <v>164</v>
      </c>
      <c r="H1" s="34" t="s">
        <v>165</v>
      </c>
      <c r="I1" s="34" t="s">
        <v>291</v>
      </c>
      <c r="J1" s="34" t="s">
        <v>115</v>
      </c>
      <c r="K1" s="34" t="s">
        <v>130</v>
      </c>
      <c r="L1" s="34" t="s">
        <v>90</v>
      </c>
      <c r="M1" s="34" t="s">
        <v>119</v>
      </c>
      <c r="N1" s="34" t="s">
        <v>91</v>
      </c>
      <c r="O1" s="34" t="s">
        <v>92</v>
      </c>
      <c r="P1" s="34" t="s">
        <v>234</v>
      </c>
      <c r="Q1" s="34" t="s">
        <v>93</v>
      </c>
    </row>
    <row r="2" spans="1:17" s="4" customFormat="1" ht="15.75">
      <c r="A2" s="35"/>
      <c r="B2" s="36" t="s">
        <v>40</v>
      </c>
      <c r="C2" s="35"/>
      <c r="D2" s="40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>
        <v>7</v>
      </c>
      <c r="L2" s="37">
        <v>8</v>
      </c>
      <c r="M2" s="37">
        <v>9</v>
      </c>
      <c r="N2" s="37">
        <v>10</v>
      </c>
      <c r="O2" s="37">
        <v>11</v>
      </c>
      <c r="P2" s="37">
        <v>12</v>
      </c>
      <c r="Q2" s="37">
        <v>13</v>
      </c>
    </row>
    <row r="3" ht="12.75">
      <c r="B3" s="1" t="s">
        <v>293</v>
      </c>
    </row>
    <row r="4" spans="1:17" s="4" customFormat="1" ht="12.75">
      <c r="A4" s="2" t="s">
        <v>0</v>
      </c>
      <c r="B4" s="2" t="s">
        <v>1</v>
      </c>
      <c r="C4" s="2" t="s">
        <v>2</v>
      </c>
      <c r="D4" s="39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74" s="6" customFormat="1" ht="21.75" customHeight="1">
      <c r="A5" s="5">
        <v>1</v>
      </c>
      <c r="B5" s="59" t="s">
        <v>25</v>
      </c>
      <c r="C5" s="5" t="s">
        <v>6</v>
      </c>
      <c r="D5" s="75">
        <f aca="true" t="shared" si="0" ref="D5:D19">SUM(E5:Q5)</f>
        <v>104</v>
      </c>
      <c r="E5" s="74">
        <v>9</v>
      </c>
      <c r="F5" s="74">
        <v>4</v>
      </c>
      <c r="G5" s="74">
        <v>10</v>
      </c>
      <c r="H5" s="74">
        <v>12</v>
      </c>
      <c r="I5" s="74" t="s">
        <v>104</v>
      </c>
      <c r="J5" s="74">
        <v>9</v>
      </c>
      <c r="K5" s="74">
        <v>8</v>
      </c>
      <c r="L5" s="74">
        <v>9</v>
      </c>
      <c r="M5" s="74">
        <v>9</v>
      </c>
      <c r="N5" s="74">
        <v>9</v>
      </c>
      <c r="O5" s="74">
        <v>8</v>
      </c>
      <c r="P5" s="74">
        <v>8</v>
      </c>
      <c r="Q5" s="74">
        <v>9</v>
      </c>
      <c r="T5" s="6">
        <f aca="true" t="shared" si="1" ref="T5:T19">LARGE(AH5:AT5,1)</f>
        <v>12</v>
      </c>
      <c r="U5" s="6">
        <f aca="true" t="shared" si="2" ref="U5:U19">LARGE(AH5:AT5,2)</f>
        <v>10</v>
      </c>
      <c r="V5" s="6">
        <f aca="true" t="shared" si="3" ref="V5:V19">LARGE(AH5:AT5,3)</f>
        <v>9</v>
      </c>
      <c r="W5" s="6">
        <f aca="true" t="shared" si="4" ref="W5:W19">LARGE(AH5:AT5,4)</f>
        <v>9</v>
      </c>
      <c r="X5" s="6">
        <f aca="true" t="shared" si="5" ref="X5:X19">LARGE(AH5:AT5,5)</f>
        <v>9</v>
      </c>
      <c r="Y5" s="6">
        <f aca="true" t="shared" si="6" ref="Y5:Y19">LARGE(AH5:AT5,6)</f>
        <v>9</v>
      </c>
      <c r="Z5" s="6">
        <f aca="true" t="shared" si="7" ref="Z5:Z19">LARGE(AH5:AT5,7)</f>
        <v>9</v>
      </c>
      <c r="AA5" s="6">
        <f aca="true" t="shared" si="8" ref="AA5:AA19">LARGE(AH5:AT5,8)</f>
        <v>9</v>
      </c>
      <c r="AB5" s="6">
        <f aca="true" t="shared" si="9" ref="AB5:AB19">LARGE(AH5:AT5,9)</f>
        <v>8</v>
      </c>
      <c r="AC5" s="6">
        <f aca="true" t="shared" si="10" ref="AC5:AC19">LARGE(AH5:AT5,10)</f>
        <v>8</v>
      </c>
      <c r="AD5" s="6">
        <f aca="true" t="shared" si="11" ref="AD5:AD19">LARGE(AH5:AT5,11)</f>
        <v>8</v>
      </c>
      <c r="AE5" s="6">
        <f aca="true" t="shared" si="12" ref="AE5:AE19">LARGE(AH5:AT5,12)</f>
        <v>4</v>
      </c>
      <c r="AF5" s="6">
        <f aca="true" t="shared" si="13" ref="AF5:AF19">LARGE(AH5:AT5,13)</f>
        <v>0</v>
      </c>
      <c r="AG5" s="107"/>
      <c r="AH5" s="6">
        <f aca="true" t="shared" si="14" ref="AH5:AH19">IF(E5="x",0,E5)</f>
        <v>9</v>
      </c>
      <c r="AI5" s="6">
        <f aca="true" t="shared" si="15" ref="AI5:AI19">IF(F5="x",0,F5)</f>
        <v>4</v>
      </c>
      <c r="AJ5" s="6">
        <f aca="true" t="shared" si="16" ref="AJ5:AJ19">IF(G5="x",0,G5)</f>
        <v>10</v>
      </c>
      <c r="AK5" s="6">
        <f aca="true" t="shared" si="17" ref="AK5:AK19">IF(H5="x",0,H5)</f>
        <v>12</v>
      </c>
      <c r="AL5" s="6">
        <f aca="true" t="shared" si="18" ref="AL5:AL19">IF(I5="x",0,I5)</f>
        <v>0</v>
      </c>
      <c r="AM5" s="6">
        <f aca="true" t="shared" si="19" ref="AM5:AM19">IF(J5="x",0,J5)</f>
        <v>9</v>
      </c>
      <c r="AN5" s="6">
        <f aca="true" t="shared" si="20" ref="AN5:AN19">IF(K5="x",0,K5)</f>
        <v>8</v>
      </c>
      <c r="AO5" s="6">
        <f aca="true" t="shared" si="21" ref="AO5:AO19">IF(L5="x",0,L5)</f>
        <v>9</v>
      </c>
      <c r="AP5" s="6">
        <f aca="true" t="shared" si="22" ref="AP5:AP19">IF(M5="x",0,M5)</f>
        <v>9</v>
      </c>
      <c r="AQ5" s="6">
        <f aca="true" t="shared" si="23" ref="AQ5:AQ19">IF(N5="x",0,N5)</f>
        <v>9</v>
      </c>
      <c r="AR5" s="6">
        <f aca="true" t="shared" si="24" ref="AR5:AR19">IF(O5="x",0,O5)</f>
        <v>8</v>
      </c>
      <c r="AS5" s="6">
        <f aca="true" t="shared" si="25" ref="AS5:AS19">IF(P5="x",0,P5)</f>
        <v>8</v>
      </c>
      <c r="AT5" s="6">
        <f aca="true" t="shared" si="26" ref="AT5:AT19">IF(Q5="x",0,Q5)</f>
        <v>9</v>
      </c>
      <c r="AV5" s="6">
        <f aca="true" t="shared" si="27" ref="AV5:AV19">COUNTIF(E5:Q5,"x")</f>
        <v>1</v>
      </c>
      <c r="AW5" s="6">
        <f>IF(AV5=13,-1,SUM(E5:Q5))</f>
        <v>104</v>
      </c>
      <c r="BB5" s="6">
        <v>1</v>
      </c>
      <c r="BF5" s="5">
        <f aca="true" t="shared" si="28" ref="BF5:BF19">SUM(D4:D5)</f>
        <v>104</v>
      </c>
      <c r="BG5" s="5">
        <f aca="true" t="shared" si="29" ref="BG5:BG19">SUM(E4:E5)</f>
        <v>9</v>
      </c>
      <c r="BH5" s="5">
        <f aca="true" t="shared" si="30" ref="BH5:BH19">SUM(F4:F5)</f>
        <v>4</v>
      </c>
      <c r="BI5" s="5">
        <f aca="true" t="shared" si="31" ref="BI5:BI19">SUM(G4:G5)</f>
        <v>10</v>
      </c>
      <c r="BJ5" s="5">
        <f aca="true" t="shared" si="32" ref="BJ5:BK19">SUM(H4:H5)</f>
        <v>12</v>
      </c>
      <c r="BK5" s="5">
        <f t="shared" si="32"/>
        <v>0</v>
      </c>
      <c r="BL5" s="5">
        <f aca="true" t="shared" si="33" ref="BL5:BL19">SUM(J4:J5)</f>
        <v>9</v>
      </c>
      <c r="BM5" s="5">
        <f aca="true" t="shared" si="34" ref="BM5:BM19">SUM(K4:K5)</f>
        <v>8</v>
      </c>
      <c r="BN5" s="5">
        <f aca="true" t="shared" si="35" ref="BN5:BN19">SUM(L4:L5)</f>
        <v>9</v>
      </c>
      <c r="BO5" s="5">
        <f aca="true" t="shared" si="36" ref="BO5:BO19">SUM(M4:M5)</f>
        <v>9</v>
      </c>
      <c r="BP5" s="5">
        <f aca="true" t="shared" si="37" ref="BP5:BP19">SUM(N4:N5)</f>
        <v>9</v>
      </c>
      <c r="BQ5" s="5">
        <f aca="true" t="shared" si="38" ref="BQ5:BQ19">SUM(O4:O5)</f>
        <v>8</v>
      </c>
      <c r="BR5" s="5">
        <f aca="true" t="shared" si="39" ref="BR5:BR19">SUM(P4:P5)</f>
        <v>8</v>
      </c>
      <c r="BS5" s="5">
        <f aca="true" t="shared" si="40" ref="BS5:BS19">SUM(Q4:Q5)</f>
        <v>9</v>
      </c>
      <c r="BT5" s="5"/>
      <c r="BU5" s="5">
        <f aca="true" t="shared" si="41" ref="BU5:BU19">COUNTIF(BF5:BS5,2)</f>
        <v>0</v>
      </c>
      <c r="BV5" s="7">
        <f aca="true" t="shared" si="42" ref="BV5:BV19">SUM(BF5+BU5+BW5)</f>
        <v>104</v>
      </c>
    </row>
    <row r="6" spans="1:74" s="6" customFormat="1" ht="21.75" customHeight="1">
      <c r="A6" s="5">
        <f>IF(AV6=13,"",IF(AND(E6=E5,F6=F5,G6=G5,H6=H5,I6=I5,J6=J5,K6=K5,L6=L5,M6=M5,N6=N5,O6=O5,P6=P5,Q6=Q5),A5,IF(D5=0,A5,BB6)))</f>
        <v>2</v>
      </c>
      <c r="B6" s="59" t="s">
        <v>102</v>
      </c>
      <c r="C6" s="5" t="s">
        <v>8</v>
      </c>
      <c r="D6" s="75">
        <f t="shared" si="0"/>
        <v>77</v>
      </c>
      <c r="E6" s="74">
        <v>3</v>
      </c>
      <c r="F6" s="74">
        <v>8</v>
      </c>
      <c r="G6" s="74">
        <v>5</v>
      </c>
      <c r="H6" s="74">
        <v>8</v>
      </c>
      <c r="I6" s="74">
        <v>9</v>
      </c>
      <c r="J6" s="74">
        <v>7</v>
      </c>
      <c r="K6" s="74">
        <v>9</v>
      </c>
      <c r="L6" s="74">
        <v>8</v>
      </c>
      <c r="M6" s="74">
        <v>7</v>
      </c>
      <c r="N6" s="74">
        <v>7</v>
      </c>
      <c r="O6" s="74">
        <v>3</v>
      </c>
      <c r="P6" s="74">
        <v>0</v>
      </c>
      <c r="Q6" s="74">
        <v>3</v>
      </c>
      <c r="T6" s="6">
        <f t="shared" si="1"/>
        <v>9</v>
      </c>
      <c r="U6" s="6">
        <f t="shared" si="2"/>
        <v>9</v>
      </c>
      <c r="V6" s="6">
        <f t="shared" si="3"/>
        <v>8</v>
      </c>
      <c r="W6" s="6">
        <f t="shared" si="4"/>
        <v>8</v>
      </c>
      <c r="X6" s="6">
        <f t="shared" si="5"/>
        <v>8</v>
      </c>
      <c r="Y6" s="6">
        <f t="shared" si="6"/>
        <v>7</v>
      </c>
      <c r="Z6" s="6">
        <f t="shared" si="7"/>
        <v>7</v>
      </c>
      <c r="AA6" s="6">
        <f t="shared" si="8"/>
        <v>7</v>
      </c>
      <c r="AB6" s="6">
        <f t="shared" si="9"/>
        <v>5</v>
      </c>
      <c r="AC6" s="6">
        <f t="shared" si="10"/>
        <v>3</v>
      </c>
      <c r="AD6" s="6">
        <f t="shared" si="11"/>
        <v>3</v>
      </c>
      <c r="AE6" s="6">
        <f t="shared" si="12"/>
        <v>3</v>
      </c>
      <c r="AF6" s="6">
        <f t="shared" si="13"/>
        <v>0</v>
      </c>
      <c r="AG6" s="107"/>
      <c r="AH6" s="6">
        <f t="shared" si="14"/>
        <v>3</v>
      </c>
      <c r="AI6" s="6">
        <f t="shared" si="15"/>
        <v>8</v>
      </c>
      <c r="AJ6" s="6">
        <f t="shared" si="16"/>
        <v>5</v>
      </c>
      <c r="AK6" s="6">
        <f t="shared" si="17"/>
        <v>8</v>
      </c>
      <c r="AL6" s="6">
        <f t="shared" si="18"/>
        <v>9</v>
      </c>
      <c r="AM6" s="6">
        <f t="shared" si="19"/>
        <v>7</v>
      </c>
      <c r="AN6" s="6">
        <f t="shared" si="20"/>
        <v>9</v>
      </c>
      <c r="AO6" s="6">
        <f t="shared" si="21"/>
        <v>8</v>
      </c>
      <c r="AP6" s="6">
        <f t="shared" si="22"/>
        <v>7</v>
      </c>
      <c r="AQ6" s="6">
        <f t="shared" si="23"/>
        <v>7</v>
      </c>
      <c r="AR6" s="6">
        <f t="shared" si="24"/>
        <v>3</v>
      </c>
      <c r="AS6" s="6">
        <f t="shared" si="25"/>
        <v>0</v>
      </c>
      <c r="AT6" s="6">
        <f t="shared" si="26"/>
        <v>3</v>
      </c>
      <c r="AV6" s="6">
        <f t="shared" si="27"/>
        <v>0</v>
      </c>
      <c r="AW6" s="6">
        <f aca="true" t="shared" si="43" ref="AW6:AW19">IF(AV6=13,-1,SUM(E6:Q6))</f>
        <v>77</v>
      </c>
      <c r="BB6" s="6">
        <v>2</v>
      </c>
      <c r="BF6" s="5">
        <f t="shared" si="28"/>
        <v>181</v>
      </c>
      <c r="BG6" s="5">
        <f t="shared" si="29"/>
        <v>12</v>
      </c>
      <c r="BH6" s="5">
        <f t="shared" si="30"/>
        <v>12</v>
      </c>
      <c r="BI6" s="5">
        <f t="shared" si="31"/>
        <v>15</v>
      </c>
      <c r="BJ6" s="5">
        <f t="shared" si="32"/>
        <v>20</v>
      </c>
      <c r="BK6" s="5">
        <f t="shared" si="32"/>
        <v>9</v>
      </c>
      <c r="BL6" s="5">
        <f t="shared" si="33"/>
        <v>16</v>
      </c>
      <c r="BM6" s="5">
        <f t="shared" si="34"/>
        <v>17</v>
      </c>
      <c r="BN6" s="5">
        <f t="shared" si="35"/>
        <v>17</v>
      </c>
      <c r="BO6" s="5">
        <f t="shared" si="36"/>
        <v>16</v>
      </c>
      <c r="BP6" s="5">
        <f t="shared" si="37"/>
        <v>16</v>
      </c>
      <c r="BQ6" s="5">
        <f t="shared" si="38"/>
        <v>11</v>
      </c>
      <c r="BR6" s="5">
        <f t="shared" si="39"/>
        <v>8</v>
      </c>
      <c r="BS6" s="5">
        <f t="shared" si="40"/>
        <v>12</v>
      </c>
      <c r="BT6" s="5"/>
      <c r="BU6" s="5">
        <f t="shared" si="41"/>
        <v>0</v>
      </c>
      <c r="BV6" s="7">
        <f t="shared" si="42"/>
        <v>181</v>
      </c>
    </row>
    <row r="7" spans="1:74" s="6" customFormat="1" ht="21.75" customHeight="1">
      <c r="A7" s="5">
        <f aca="true" t="shared" si="44" ref="A7:A19">IF(AV7=13,"",IF(AND(E7=E6,F7=F6,G7=G6,H7=H6,I7=I6,J7=J6,K7=K6,L7=L6,M7=M6,N7=N6,O7=O6,P7=P6,Q7=Q6),A6,IF(D6=0,A6,BB7)))</f>
        <v>3</v>
      </c>
      <c r="B7" s="59" t="s">
        <v>12</v>
      </c>
      <c r="C7" s="5" t="s">
        <v>136</v>
      </c>
      <c r="D7" s="92">
        <f t="shared" si="0"/>
        <v>62</v>
      </c>
      <c r="E7" s="74">
        <v>7</v>
      </c>
      <c r="F7" s="74">
        <v>4</v>
      </c>
      <c r="G7" s="74">
        <v>4</v>
      </c>
      <c r="H7" s="74">
        <v>10</v>
      </c>
      <c r="I7" s="74" t="s">
        <v>104</v>
      </c>
      <c r="J7" s="74">
        <v>8</v>
      </c>
      <c r="K7" s="74">
        <v>3</v>
      </c>
      <c r="L7" s="74">
        <v>3</v>
      </c>
      <c r="M7" s="74">
        <v>2</v>
      </c>
      <c r="N7" s="74">
        <v>4</v>
      </c>
      <c r="O7" s="74">
        <v>6</v>
      </c>
      <c r="P7" s="74">
        <v>4</v>
      </c>
      <c r="Q7" s="74">
        <v>7</v>
      </c>
      <c r="T7" s="6">
        <f t="shared" si="1"/>
        <v>10</v>
      </c>
      <c r="U7" s="6">
        <f t="shared" si="2"/>
        <v>8</v>
      </c>
      <c r="V7" s="6">
        <f t="shared" si="3"/>
        <v>7</v>
      </c>
      <c r="W7" s="6">
        <f t="shared" si="4"/>
        <v>7</v>
      </c>
      <c r="X7" s="6">
        <f t="shared" si="5"/>
        <v>6</v>
      </c>
      <c r="Y7" s="6">
        <f t="shared" si="6"/>
        <v>4</v>
      </c>
      <c r="Z7" s="6">
        <f t="shared" si="7"/>
        <v>4</v>
      </c>
      <c r="AA7" s="6">
        <f t="shared" si="8"/>
        <v>4</v>
      </c>
      <c r="AB7" s="6">
        <f t="shared" si="9"/>
        <v>4</v>
      </c>
      <c r="AC7" s="6">
        <f t="shared" si="10"/>
        <v>3</v>
      </c>
      <c r="AD7" s="6">
        <f t="shared" si="11"/>
        <v>3</v>
      </c>
      <c r="AE7" s="6">
        <f t="shared" si="12"/>
        <v>2</v>
      </c>
      <c r="AF7" s="6">
        <f t="shared" si="13"/>
        <v>0</v>
      </c>
      <c r="AG7" s="107"/>
      <c r="AH7" s="6">
        <f t="shared" si="14"/>
        <v>7</v>
      </c>
      <c r="AI7" s="6">
        <f t="shared" si="15"/>
        <v>4</v>
      </c>
      <c r="AJ7" s="6">
        <f t="shared" si="16"/>
        <v>4</v>
      </c>
      <c r="AK7" s="6">
        <f t="shared" si="17"/>
        <v>10</v>
      </c>
      <c r="AL7" s="6">
        <f t="shared" si="18"/>
        <v>0</v>
      </c>
      <c r="AM7" s="6">
        <f t="shared" si="19"/>
        <v>8</v>
      </c>
      <c r="AN7" s="6">
        <f t="shared" si="20"/>
        <v>3</v>
      </c>
      <c r="AO7" s="6">
        <f t="shared" si="21"/>
        <v>3</v>
      </c>
      <c r="AP7" s="6">
        <f t="shared" si="22"/>
        <v>2</v>
      </c>
      <c r="AQ7" s="6">
        <f t="shared" si="23"/>
        <v>4</v>
      </c>
      <c r="AR7" s="6">
        <f t="shared" si="24"/>
        <v>6</v>
      </c>
      <c r="AS7" s="6">
        <f t="shared" si="25"/>
        <v>4</v>
      </c>
      <c r="AT7" s="6">
        <f t="shared" si="26"/>
        <v>7</v>
      </c>
      <c r="AV7" s="6">
        <f t="shared" si="27"/>
        <v>1</v>
      </c>
      <c r="AW7" s="6">
        <f t="shared" si="43"/>
        <v>62</v>
      </c>
      <c r="BB7" s="6">
        <v>3</v>
      </c>
      <c r="BF7" s="5">
        <f t="shared" si="28"/>
        <v>139</v>
      </c>
      <c r="BG7" s="5">
        <f t="shared" si="29"/>
        <v>10</v>
      </c>
      <c r="BH7" s="5">
        <f t="shared" si="30"/>
        <v>12</v>
      </c>
      <c r="BI7" s="5">
        <f t="shared" si="31"/>
        <v>9</v>
      </c>
      <c r="BJ7" s="5">
        <f t="shared" si="32"/>
        <v>18</v>
      </c>
      <c r="BK7" s="5">
        <f t="shared" si="32"/>
        <v>9</v>
      </c>
      <c r="BL7" s="5">
        <f t="shared" si="33"/>
        <v>15</v>
      </c>
      <c r="BM7" s="5">
        <f t="shared" si="34"/>
        <v>12</v>
      </c>
      <c r="BN7" s="5">
        <f t="shared" si="35"/>
        <v>11</v>
      </c>
      <c r="BO7" s="5">
        <f t="shared" si="36"/>
        <v>9</v>
      </c>
      <c r="BP7" s="5">
        <f t="shared" si="37"/>
        <v>11</v>
      </c>
      <c r="BQ7" s="5">
        <f t="shared" si="38"/>
        <v>9</v>
      </c>
      <c r="BR7" s="5">
        <f t="shared" si="39"/>
        <v>4</v>
      </c>
      <c r="BS7" s="5">
        <f t="shared" si="40"/>
        <v>10</v>
      </c>
      <c r="BT7" s="5"/>
      <c r="BU7" s="5">
        <f t="shared" si="41"/>
        <v>0</v>
      </c>
      <c r="BV7" s="7">
        <f t="shared" si="42"/>
        <v>139</v>
      </c>
    </row>
    <row r="8" spans="1:74" s="6" customFormat="1" ht="21.75" customHeight="1">
      <c r="A8" s="5">
        <f t="shared" si="44"/>
        <v>4</v>
      </c>
      <c r="B8" s="59" t="s">
        <v>187</v>
      </c>
      <c r="C8" s="5" t="s">
        <v>156</v>
      </c>
      <c r="D8" s="75">
        <f t="shared" si="0"/>
        <v>61</v>
      </c>
      <c r="E8" s="74">
        <v>5</v>
      </c>
      <c r="F8" s="74">
        <v>9</v>
      </c>
      <c r="G8" s="74">
        <v>8</v>
      </c>
      <c r="H8" s="74">
        <v>6</v>
      </c>
      <c r="I8" s="74">
        <v>7</v>
      </c>
      <c r="J8" s="74">
        <v>4</v>
      </c>
      <c r="K8" s="74">
        <v>4</v>
      </c>
      <c r="L8" s="74" t="s">
        <v>104</v>
      </c>
      <c r="M8" s="74" t="s">
        <v>104</v>
      </c>
      <c r="N8" s="74">
        <v>8</v>
      </c>
      <c r="O8" s="74">
        <v>5</v>
      </c>
      <c r="P8" s="74" t="s">
        <v>104</v>
      </c>
      <c r="Q8" s="74">
        <v>5</v>
      </c>
      <c r="T8" s="6">
        <f t="shared" si="1"/>
        <v>9</v>
      </c>
      <c r="U8" s="6">
        <f t="shared" si="2"/>
        <v>8</v>
      </c>
      <c r="V8" s="6">
        <f t="shared" si="3"/>
        <v>8</v>
      </c>
      <c r="W8" s="6">
        <f t="shared" si="4"/>
        <v>7</v>
      </c>
      <c r="X8" s="6">
        <f t="shared" si="5"/>
        <v>6</v>
      </c>
      <c r="Y8" s="6">
        <f t="shared" si="6"/>
        <v>5</v>
      </c>
      <c r="Z8" s="6">
        <f t="shared" si="7"/>
        <v>5</v>
      </c>
      <c r="AA8" s="6">
        <f t="shared" si="8"/>
        <v>5</v>
      </c>
      <c r="AB8" s="6">
        <f t="shared" si="9"/>
        <v>4</v>
      </c>
      <c r="AC8" s="6">
        <f t="shared" si="10"/>
        <v>4</v>
      </c>
      <c r="AD8" s="6">
        <f t="shared" si="11"/>
        <v>0</v>
      </c>
      <c r="AE8" s="6">
        <f t="shared" si="12"/>
        <v>0</v>
      </c>
      <c r="AF8" s="6">
        <f t="shared" si="13"/>
        <v>0</v>
      </c>
      <c r="AG8" s="107"/>
      <c r="AH8" s="6">
        <f t="shared" si="14"/>
        <v>5</v>
      </c>
      <c r="AI8" s="6">
        <f t="shared" si="15"/>
        <v>9</v>
      </c>
      <c r="AJ8" s="6">
        <f t="shared" si="16"/>
        <v>8</v>
      </c>
      <c r="AK8" s="6">
        <f t="shared" si="17"/>
        <v>6</v>
      </c>
      <c r="AL8" s="6">
        <f t="shared" si="18"/>
        <v>7</v>
      </c>
      <c r="AM8" s="6">
        <f t="shared" si="19"/>
        <v>4</v>
      </c>
      <c r="AN8" s="6">
        <f t="shared" si="20"/>
        <v>4</v>
      </c>
      <c r="AO8" s="6">
        <f t="shared" si="21"/>
        <v>0</v>
      </c>
      <c r="AP8" s="6">
        <f t="shared" si="22"/>
        <v>0</v>
      </c>
      <c r="AQ8" s="6">
        <f t="shared" si="23"/>
        <v>8</v>
      </c>
      <c r="AR8" s="6">
        <f t="shared" si="24"/>
        <v>5</v>
      </c>
      <c r="AS8" s="6">
        <f t="shared" si="25"/>
        <v>0</v>
      </c>
      <c r="AT8" s="6">
        <f t="shared" si="26"/>
        <v>5</v>
      </c>
      <c r="AV8" s="6">
        <f t="shared" si="27"/>
        <v>3</v>
      </c>
      <c r="AW8" s="6">
        <f t="shared" si="43"/>
        <v>61</v>
      </c>
      <c r="BB8" s="6">
        <v>4</v>
      </c>
      <c r="BF8" s="5">
        <f t="shared" si="28"/>
        <v>123</v>
      </c>
      <c r="BG8" s="5">
        <f t="shared" si="29"/>
        <v>12</v>
      </c>
      <c r="BH8" s="5">
        <f t="shared" si="30"/>
        <v>13</v>
      </c>
      <c r="BI8" s="5">
        <f t="shared" si="31"/>
        <v>12</v>
      </c>
      <c r="BJ8" s="5">
        <f t="shared" si="32"/>
        <v>16</v>
      </c>
      <c r="BK8" s="5">
        <f t="shared" si="32"/>
        <v>7</v>
      </c>
      <c r="BL8" s="5">
        <f t="shared" si="33"/>
        <v>12</v>
      </c>
      <c r="BM8" s="5">
        <f t="shared" si="34"/>
        <v>7</v>
      </c>
      <c r="BN8" s="5">
        <f t="shared" si="35"/>
        <v>3</v>
      </c>
      <c r="BO8" s="5">
        <f t="shared" si="36"/>
        <v>2</v>
      </c>
      <c r="BP8" s="5">
        <f t="shared" si="37"/>
        <v>12</v>
      </c>
      <c r="BQ8" s="5">
        <f t="shared" si="38"/>
        <v>11</v>
      </c>
      <c r="BR8" s="5">
        <f t="shared" si="39"/>
        <v>4</v>
      </c>
      <c r="BS8" s="5">
        <f t="shared" si="40"/>
        <v>12</v>
      </c>
      <c r="BT8" s="5"/>
      <c r="BU8" s="5">
        <f t="shared" si="41"/>
        <v>1</v>
      </c>
      <c r="BV8" s="7">
        <f t="shared" si="42"/>
        <v>124</v>
      </c>
    </row>
    <row r="9" spans="1:74" s="6" customFormat="1" ht="21.75" customHeight="1">
      <c r="A9" s="5">
        <f t="shared" si="44"/>
        <v>5</v>
      </c>
      <c r="B9" s="59" t="s">
        <v>10</v>
      </c>
      <c r="C9" s="5" t="s">
        <v>29</v>
      </c>
      <c r="D9" s="75">
        <f t="shared" si="0"/>
        <v>50</v>
      </c>
      <c r="E9" s="74">
        <v>4</v>
      </c>
      <c r="F9" s="74">
        <v>5</v>
      </c>
      <c r="G9" s="74">
        <v>3</v>
      </c>
      <c r="H9" s="74">
        <v>3</v>
      </c>
      <c r="I9" s="74" t="s">
        <v>104</v>
      </c>
      <c r="J9" s="74">
        <v>4</v>
      </c>
      <c r="K9" s="74">
        <v>7</v>
      </c>
      <c r="L9" s="74" t="s">
        <v>104</v>
      </c>
      <c r="M9" s="74">
        <v>5</v>
      </c>
      <c r="N9" s="74">
        <v>5</v>
      </c>
      <c r="O9" s="74">
        <v>4</v>
      </c>
      <c r="P9" s="74">
        <v>7</v>
      </c>
      <c r="Q9" s="74">
        <v>3</v>
      </c>
      <c r="T9" s="6">
        <f t="shared" si="1"/>
        <v>7</v>
      </c>
      <c r="U9" s="6">
        <f t="shared" si="2"/>
        <v>7</v>
      </c>
      <c r="V9" s="6">
        <f t="shared" si="3"/>
        <v>5</v>
      </c>
      <c r="W9" s="6">
        <f t="shared" si="4"/>
        <v>5</v>
      </c>
      <c r="X9" s="6">
        <f t="shared" si="5"/>
        <v>5</v>
      </c>
      <c r="Y9" s="6">
        <f t="shared" si="6"/>
        <v>4</v>
      </c>
      <c r="Z9" s="6">
        <f t="shared" si="7"/>
        <v>4</v>
      </c>
      <c r="AA9" s="6">
        <f t="shared" si="8"/>
        <v>4</v>
      </c>
      <c r="AB9" s="6">
        <f t="shared" si="9"/>
        <v>3</v>
      </c>
      <c r="AC9" s="6">
        <f t="shared" si="10"/>
        <v>3</v>
      </c>
      <c r="AD9" s="6">
        <f t="shared" si="11"/>
        <v>3</v>
      </c>
      <c r="AE9" s="6">
        <f t="shared" si="12"/>
        <v>0</v>
      </c>
      <c r="AF9" s="6">
        <f t="shared" si="13"/>
        <v>0</v>
      </c>
      <c r="AG9" s="107"/>
      <c r="AH9" s="6">
        <f t="shared" si="14"/>
        <v>4</v>
      </c>
      <c r="AI9" s="6">
        <f t="shared" si="15"/>
        <v>5</v>
      </c>
      <c r="AJ9" s="6">
        <f t="shared" si="16"/>
        <v>3</v>
      </c>
      <c r="AK9" s="6">
        <f t="shared" si="17"/>
        <v>3</v>
      </c>
      <c r="AL9" s="6">
        <f t="shared" si="18"/>
        <v>0</v>
      </c>
      <c r="AM9" s="6">
        <f t="shared" si="19"/>
        <v>4</v>
      </c>
      <c r="AN9" s="6">
        <f t="shared" si="20"/>
        <v>7</v>
      </c>
      <c r="AO9" s="6">
        <f t="shared" si="21"/>
        <v>0</v>
      </c>
      <c r="AP9" s="6">
        <f t="shared" si="22"/>
        <v>5</v>
      </c>
      <c r="AQ9" s="6">
        <f t="shared" si="23"/>
        <v>5</v>
      </c>
      <c r="AR9" s="6">
        <f t="shared" si="24"/>
        <v>4</v>
      </c>
      <c r="AS9" s="6">
        <f t="shared" si="25"/>
        <v>7</v>
      </c>
      <c r="AT9" s="6">
        <f t="shared" si="26"/>
        <v>3</v>
      </c>
      <c r="AV9" s="6">
        <f t="shared" si="27"/>
        <v>2</v>
      </c>
      <c r="AW9" s="6">
        <f t="shared" si="43"/>
        <v>50</v>
      </c>
      <c r="BB9" s="6">
        <v>5</v>
      </c>
      <c r="BF9" s="5">
        <f t="shared" si="28"/>
        <v>111</v>
      </c>
      <c r="BG9" s="5">
        <f t="shared" si="29"/>
        <v>9</v>
      </c>
      <c r="BH9" s="5">
        <f t="shared" si="30"/>
        <v>14</v>
      </c>
      <c r="BI9" s="5">
        <f t="shared" si="31"/>
        <v>11</v>
      </c>
      <c r="BJ9" s="5">
        <f t="shared" si="32"/>
        <v>9</v>
      </c>
      <c r="BK9" s="5">
        <f t="shared" si="32"/>
        <v>7</v>
      </c>
      <c r="BL9" s="5">
        <f t="shared" si="33"/>
        <v>8</v>
      </c>
      <c r="BM9" s="5">
        <f t="shared" si="34"/>
        <v>11</v>
      </c>
      <c r="BN9" s="5">
        <f t="shared" si="35"/>
        <v>0</v>
      </c>
      <c r="BO9" s="5">
        <f t="shared" si="36"/>
        <v>5</v>
      </c>
      <c r="BP9" s="5">
        <f t="shared" si="37"/>
        <v>13</v>
      </c>
      <c r="BQ9" s="5">
        <f t="shared" si="38"/>
        <v>9</v>
      </c>
      <c r="BR9" s="5">
        <f t="shared" si="39"/>
        <v>7</v>
      </c>
      <c r="BS9" s="5">
        <f t="shared" si="40"/>
        <v>8</v>
      </c>
      <c r="BT9" s="5"/>
      <c r="BU9" s="5">
        <f t="shared" si="41"/>
        <v>0</v>
      </c>
      <c r="BV9" s="7">
        <f t="shared" si="42"/>
        <v>111</v>
      </c>
    </row>
    <row r="10" spans="1:74" s="6" customFormat="1" ht="21.75" customHeight="1">
      <c r="A10" s="5">
        <f t="shared" si="44"/>
        <v>6</v>
      </c>
      <c r="B10" s="59" t="s">
        <v>7</v>
      </c>
      <c r="C10" s="5" t="s">
        <v>8</v>
      </c>
      <c r="D10" s="75">
        <f t="shared" si="0"/>
        <v>44</v>
      </c>
      <c r="E10" s="74">
        <v>2</v>
      </c>
      <c r="F10" s="74">
        <v>1</v>
      </c>
      <c r="G10" s="74">
        <v>1</v>
      </c>
      <c r="H10" s="74">
        <v>0</v>
      </c>
      <c r="I10" s="74">
        <v>8</v>
      </c>
      <c r="J10" s="74">
        <v>2</v>
      </c>
      <c r="K10" s="74">
        <v>5</v>
      </c>
      <c r="L10" s="74">
        <v>2</v>
      </c>
      <c r="M10" s="74">
        <v>0</v>
      </c>
      <c r="N10" s="74">
        <v>4</v>
      </c>
      <c r="O10" s="74">
        <v>12</v>
      </c>
      <c r="P10" s="74">
        <v>5</v>
      </c>
      <c r="Q10" s="74">
        <v>2</v>
      </c>
      <c r="T10" s="6">
        <f t="shared" si="1"/>
        <v>12</v>
      </c>
      <c r="U10" s="6">
        <f t="shared" si="2"/>
        <v>8</v>
      </c>
      <c r="V10" s="6">
        <f t="shared" si="3"/>
        <v>5</v>
      </c>
      <c r="W10" s="6">
        <f t="shared" si="4"/>
        <v>5</v>
      </c>
      <c r="X10" s="6">
        <f t="shared" si="5"/>
        <v>4</v>
      </c>
      <c r="Y10" s="6">
        <f t="shared" si="6"/>
        <v>2</v>
      </c>
      <c r="Z10" s="6">
        <f t="shared" si="7"/>
        <v>2</v>
      </c>
      <c r="AA10" s="6">
        <f t="shared" si="8"/>
        <v>2</v>
      </c>
      <c r="AB10" s="6">
        <f t="shared" si="9"/>
        <v>2</v>
      </c>
      <c r="AC10" s="6">
        <f t="shared" si="10"/>
        <v>1</v>
      </c>
      <c r="AD10" s="6">
        <f t="shared" si="11"/>
        <v>1</v>
      </c>
      <c r="AE10" s="6">
        <f t="shared" si="12"/>
        <v>0</v>
      </c>
      <c r="AF10" s="6">
        <f t="shared" si="13"/>
        <v>0</v>
      </c>
      <c r="AG10" s="107"/>
      <c r="AH10" s="6">
        <f t="shared" si="14"/>
        <v>2</v>
      </c>
      <c r="AI10" s="6">
        <f t="shared" si="15"/>
        <v>1</v>
      </c>
      <c r="AJ10" s="6">
        <f t="shared" si="16"/>
        <v>1</v>
      </c>
      <c r="AK10" s="6">
        <f t="shared" si="17"/>
        <v>0</v>
      </c>
      <c r="AL10" s="6">
        <f t="shared" si="18"/>
        <v>8</v>
      </c>
      <c r="AM10" s="6">
        <f t="shared" si="19"/>
        <v>2</v>
      </c>
      <c r="AN10" s="6">
        <f t="shared" si="20"/>
        <v>5</v>
      </c>
      <c r="AO10" s="6">
        <f t="shared" si="21"/>
        <v>2</v>
      </c>
      <c r="AP10" s="6">
        <f t="shared" si="22"/>
        <v>0</v>
      </c>
      <c r="AQ10" s="6">
        <f t="shared" si="23"/>
        <v>4</v>
      </c>
      <c r="AR10" s="6">
        <f t="shared" si="24"/>
        <v>12</v>
      </c>
      <c r="AS10" s="6">
        <f t="shared" si="25"/>
        <v>5</v>
      </c>
      <c r="AT10" s="6">
        <f t="shared" si="26"/>
        <v>2</v>
      </c>
      <c r="AV10" s="6">
        <f t="shared" si="27"/>
        <v>0</v>
      </c>
      <c r="AW10" s="6">
        <f t="shared" si="43"/>
        <v>44</v>
      </c>
      <c r="BB10" s="6">
        <v>6</v>
      </c>
      <c r="BF10" s="5">
        <f t="shared" si="28"/>
        <v>94</v>
      </c>
      <c r="BG10" s="5">
        <f t="shared" si="29"/>
        <v>6</v>
      </c>
      <c r="BH10" s="5">
        <f t="shared" si="30"/>
        <v>6</v>
      </c>
      <c r="BI10" s="5">
        <f t="shared" si="31"/>
        <v>4</v>
      </c>
      <c r="BJ10" s="5">
        <f t="shared" si="32"/>
        <v>3</v>
      </c>
      <c r="BK10" s="5">
        <f t="shared" si="32"/>
        <v>8</v>
      </c>
      <c r="BL10" s="5">
        <f t="shared" si="33"/>
        <v>6</v>
      </c>
      <c r="BM10" s="5">
        <f t="shared" si="34"/>
        <v>12</v>
      </c>
      <c r="BN10" s="5">
        <f t="shared" si="35"/>
        <v>2</v>
      </c>
      <c r="BO10" s="5">
        <f t="shared" si="36"/>
        <v>5</v>
      </c>
      <c r="BP10" s="5">
        <f t="shared" si="37"/>
        <v>9</v>
      </c>
      <c r="BQ10" s="5">
        <f t="shared" si="38"/>
        <v>16</v>
      </c>
      <c r="BR10" s="5">
        <f t="shared" si="39"/>
        <v>12</v>
      </c>
      <c r="BS10" s="5">
        <f t="shared" si="40"/>
        <v>5</v>
      </c>
      <c r="BT10" s="5"/>
      <c r="BU10" s="5">
        <f t="shared" si="41"/>
        <v>1</v>
      </c>
      <c r="BV10" s="7">
        <f t="shared" si="42"/>
        <v>95</v>
      </c>
    </row>
    <row r="11" spans="1:74" s="6" customFormat="1" ht="21.75" customHeight="1">
      <c r="A11" s="5">
        <f t="shared" si="44"/>
        <v>7</v>
      </c>
      <c r="B11" s="59" t="s">
        <v>5</v>
      </c>
      <c r="C11" s="77" t="s">
        <v>6</v>
      </c>
      <c r="D11" s="75">
        <f t="shared" si="0"/>
        <v>40</v>
      </c>
      <c r="E11" s="74">
        <v>8</v>
      </c>
      <c r="F11" s="74">
        <v>1</v>
      </c>
      <c r="G11" s="74">
        <v>5</v>
      </c>
      <c r="H11" s="74">
        <v>4</v>
      </c>
      <c r="I11" s="74" t="s">
        <v>104</v>
      </c>
      <c r="J11" s="74">
        <v>5</v>
      </c>
      <c r="K11" s="74">
        <v>0</v>
      </c>
      <c r="L11" s="74">
        <v>7</v>
      </c>
      <c r="M11" s="74" t="s">
        <v>104</v>
      </c>
      <c r="N11" s="74" t="s">
        <v>104</v>
      </c>
      <c r="O11" s="74">
        <v>2</v>
      </c>
      <c r="P11" s="74" t="s">
        <v>104</v>
      </c>
      <c r="Q11" s="74">
        <v>8</v>
      </c>
      <c r="T11" s="6">
        <f t="shared" si="1"/>
        <v>8</v>
      </c>
      <c r="U11" s="6">
        <f t="shared" si="2"/>
        <v>8</v>
      </c>
      <c r="V11" s="6">
        <f t="shared" si="3"/>
        <v>7</v>
      </c>
      <c r="W11" s="6">
        <f t="shared" si="4"/>
        <v>5</v>
      </c>
      <c r="X11" s="6">
        <f t="shared" si="5"/>
        <v>5</v>
      </c>
      <c r="Y11" s="6">
        <f t="shared" si="6"/>
        <v>4</v>
      </c>
      <c r="Z11" s="6">
        <f t="shared" si="7"/>
        <v>2</v>
      </c>
      <c r="AA11" s="6">
        <f t="shared" si="8"/>
        <v>1</v>
      </c>
      <c r="AB11" s="6">
        <f t="shared" si="9"/>
        <v>0</v>
      </c>
      <c r="AC11" s="6">
        <f t="shared" si="10"/>
        <v>0</v>
      </c>
      <c r="AD11" s="6">
        <f t="shared" si="11"/>
        <v>0</v>
      </c>
      <c r="AE11" s="6">
        <f t="shared" si="12"/>
        <v>0</v>
      </c>
      <c r="AF11" s="6">
        <f t="shared" si="13"/>
        <v>0</v>
      </c>
      <c r="AG11" s="107"/>
      <c r="AH11" s="6">
        <f t="shared" si="14"/>
        <v>8</v>
      </c>
      <c r="AI11" s="6">
        <f t="shared" si="15"/>
        <v>1</v>
      </c>
      <c r="AJ11" s="6">
        <f t="shared" si="16"/>
        <v>5</v>
      </c>
      <c r="AK11" s="6">
        <f t="shared" si="17"/>
        <v>4</v>
      </c>
      <c r="AL11" s="6">
        <f t="shared" si="18"/>
        <v>0</v>
      </c>
      <c r="AM11" s="6">
        <f t="shared" si="19"/>
        <v>5</v>
      </c>
      <c r="AN11" s="6">
        <f t="shared" si="20"/>
        <v>0</v>
      </c>
      <c r="AO11" s="6">
        <f t="shared" si="21"/>
        <v>7</v>
      </c>
      <c r="AP11" s="6">
        <f t="shared" si="22"/>
        <v>0</v>
      </c>
      <c r="AQ11" s="6">
        <f t="shared" si="23"/>
        <v>0</v>
      </c>
      <c r="AR11" s="6">
        <f t="shared" si="24"/>
        <v>2</v>
      </c>
      <c r="AS11" s="6">
        <f t="shared" si="25"/>
        <v>0</v>
      </c>
      <c r="AT11" s="6">
        <f t="shared" si="26"/>
        <v>8</v>
      </c>
      <c r="AV11" s="6">
        <f t="shared" si="27"/>
        <v>4</v>
      </c>
      <c r="AW11" s="6">
        <f t="shared" si="43"/>
        <v>40</v>
      </c>
      <c r="BB11" s="6">
        <v>7</v>
      </c>
      <c r="BF11" s="5">
        <f t="shared" si="28"/>
        <v>84</v>
      </c>
      <c r="BG11" s="5">
        <f t="shared" si="29"/>
        <v>10</v>
      </c>
      <c r="BH11" s="5">
        <f t="shared" si="30"/>
        <v>2</v>
      </c>
      <c r="BI11" s="5">
        <f t="shared" si="31"/>
        <v>6</v>
      </c>
      <c r="BJ11" s="5">
        <f t="shared" si="32"/>
        <v>4</v>
      </c>
      <c r="BK11" s="5">
        <f t="shared" si="32"/>
        <v>8</v>
      </c>
      <c r="BL11" s="5">
        <f t="shared" si="33"/>
        <v>7</v>
      </c>
      <c r="BM11" s="5">
        <f t="shared" si="34"/>
        <v>5</v>
      </c>
      <c r="BN11" s="5">
        <f t="shared" si="35"/>
        <v>9</v>
      </c>
      <c r="BO11" s="5">
        <f t="shared" si="36"/>
        <v>0</v>
      </c>
      <c r="BP11" s="5">
        <f t="shared" si="37"/>
        <v>4</v>
      </c>
      <c r="BQ11" s="5">
        <f t="shared" si="38"/>
        <v>14</v>
      </c>
      <c r="BR11" s="5">
        <f t="shared" si="39"/>
        <v>5</v>
      </c>
      <c r="BS11" s="5">
        <f t="shared" si="40"/>
        <v>10</v>
      </c>
      <c r="BT11" s="5"/>
      <c r="BU11" s="5">
        <f t="shared" si="41"/>
        <v>1</v>
      </c>
      <c r="BV11" s="7">
        <f t="shared" si="42"/>
        <v>85</v>
      </c>
    </row>
    <row r="12" spans="1:74" s="6" customFormat="1" ht="21.75" customHeight="1">
      <c r="A12" s="5">
        <f t="shared" si="44"/>
        <v>8</v>
      </c>
      <c r="B12" s="59" t="s">
        <v>31</v>
      </c>
      <c r="C12" s="5" t="s">
        <v>29</v>
      </c>
      <c r="D12" s="75">
        <f t="shared" si="0"/>
        <v>38</v>
      </c>
      <c r="E12" s="74">
        <v>2</v>
      </c>
      <c r="F12" s="74">
        <v>7</v>
      </c>
      <c r="G12" s="74">
        <v>12</v>
      </c>
      <c r="H12" s="74">
        <v>0</v>
      </c>
      <c r="I12" s="74" t="s">
        <v>104</v>
      </c>
      <c r="J12" s="74">
        <v>3</v>
      </c>
      <c r="K12" s="74">
        <v>2</v>
      </c>
      <c r="L12" s="74" t="s">
        <v>104</v>
      </c>
      <c r="M12" s="74">
        <v>0</v>
      </c>
      <c r="N12" s="74">
        <v>3</v>
      </c>
      <c r="O12" s="74">
        <v>3</v>
      </c>
      <c r="P12" s="74">
        <v>2</v>
      </c>
      <c r="Q12" s="74">
        <v>4</v>
      </c>
      <c r="T12" s="6">
        <f t="shared" si="1"/>
        <v>12</v>
      </c>
      <c r="U12" s="6">
        <f t="shared" si="2"/>
        <v>7</v>
      </c>
      <c r="V12" s="6">
        <f t="shared" si="3"/>
        <v>4</v>
      </c>
      <c r="W12" s="6">
        <f t="shared" si="4"/>
        <v>3</v>
      </c>
      <c r="X12" s="6">
        <f t="shared" si="5"/>
        <v>3</v>
      </c>
      <c r="Y12" s="6">
        <f t="shared" si="6"/>
        <v>3</v>
      </c>
      <c r="Z12" s="6">
        <f t="shared" si="7"/>
        <v>2</v>
      </c>
      <c r="AA12" s="6">
        <f t="shared" si="8"/>
        <v>2</v>
      </c>
      <c r="AB12" s="6">
        <f t="shared" si="9"/>
        <v>2</v>
      </c>
      <c r="AC12" s="6">
        <f t="shared" si="10"/>
        <v>0</v>
      </c>
      <c r="AD12" s="6">
        <f t="shared" si="11"/>
        <v>0</v>
      </c>
      <c r="AE12" s="6">
        <f t="shared" si="12"/>
        <v>0</v>
      </c>
      <c r="AF12" s="6">
        <f t="shared" si="13"/>
        <v>0</v>
      </c>
      <c r="AG12" s="107"/>
      <c r="AH12" s="6">
        <f t="shared" si="14"/>
        <v>2</v>
      </c>
      <c r="AI12" s="6">
        <f t="shared" si="15"/>
        <v>7</v>
      </c>
      <c r="AJ12" s="6">
        <f t="shared" si="16"/>
        <v>12</v>
      </c>
      <c r="AK12" s="6">
        <f t="shared" si="17"/>
        <v>0</v>
      </c>
      <c r="AL12" s="6">
        <f t="shared" si="18"/>
        <v>0</v>
      </c>
      <c r="AM12" s="6">
        <f t="shared" si="19"/>
        <v>3</v>
      </c>
      <c r="AN12" s="6">
        <f t="shared" si="20"/>
        <v>2</v>
      </c>
      <c r="AO12" s="6">
        <f t="shared" si="21"/>
        <v>0</v>
      </c>
      <c r="AP12" s="6">
        <f t="shared" si="22"/>
        <v>0</v>
      </c>
      <c r="AQ12" s="6">
        <f t="shared" si="23"/>
        <v>3</v>
      </c>
      <c r="AR12" s="6">
        <f t="shared" si="24"/>
        <v>3</v>
      </c>
      <c r="AS12" s="6">
        <f t="shared" si="25"/>
        <v>2</v>
      </c>
      <c r="AT12" s="6">
        <f t="shared" si="26"/>
        <v>4</v>
      </c>
      <c r="AV12" s="6">
        <f t="shared" si="27"/>
        <v>2</v>
      </c>
      <c r="AW12" s="6">
        <f t="shared" si="43"/>
        <v>38</v>
      </c>
      <c r="BB12" s="6">
        <v>8</v>
      </c>
      <c r="BF12" s="5">
        <f t="shared" si="28"/>
        <v>78</v>
      </c>
      <c r="BG12" s="5">
        <f t="shared" si="29"/>
        <v>10</v>
      </c>
      <c r="BH12" s="5">
        <f t="shared" si="30"/>
        <v>8</v>
      </c>
      <c r="BI12" s="5">
        <f t="shared" si="31"/>
        <v>17</v>
      </c>
      <c r="BJ12" s="5">
        <f t="shared" si="32"/>
        <v>4</v>
      </c>
      <c r="BK12" s="5">
        <f t="shared" si="32"/>
        <v>0</v>
      </c>
      <c r="BL12" s="5">
        <f t="shared" si="33"/>
        <v>8</v>
      </c>
      <c r="BM12" s="5">
        <f t="shared" si="34"/>
        <v>2</v>
      </c>
      <c r="BN12" s="5">
        <f t="shared" si="35"/>
        <v>7</v>
      </c>
      <c r="BO12" s="5">
        <f t="shared" si="36"/>
        <v>0</v>
      </c>
      <c r="BP12" s="5">
        <f t="shared" si="37"/>
        <v>3</v>
      </c>
      <c r="BQ12" s="5">
        <f t="shared" si="38"/>
        <v>5</v>
      </c>
      <c r="BR12" s="5">
        <f t="shared" si="39"/>
        <v>2</v>
      </c>
      <c r="BS12" s="5">
        <f t="shared" si="40"/>
        <v>12</v>
      </c>
      <c r="BT12" s="5"/>
      <c r="BU12" s="5">
        <f t="shared" si="41"/>
        <v>2</v>
      </c>
      <c r="BV12" s="7">
        <f t="shared" si="42"/>
        <v>80</v>
      </c>
    </row>
    <row r="13" spans="1:74" s="6" customFormat="1" ht="21.75" customHeight="1">
      <c r="A13" s="5">
        <f t="shared" si="44"/>
        <v>9</v>
      </c>
      <c r="B13" s="59" t="s">
        <v>36</v>
      </c>
      <c r="C13" s="5" t="s">
        <v>136</v>
      </c>
      <c r="D13" s="75">
        <f t="shared" si="0"/>
        <v>30</v>
      </c>
      <c r="E13" s="74">
        <v>0</v>
      </c>
      <c r="F13" s="74">
        <v>2</v>
      </c>
      <c r="G13" s="74">
        <v>6</v>
      </c>
      <c r="H13" s="74">
        <v>0</v>
      </c>
      <c r="I13" s="74" t="s">
        <v>104</v>
      </c>
      <c r="J13" s="74">
        <v>3</v>
      </c>
      <c r="K13" s="74">
        <v>1</v>
      </c>
      <c r="L13" s="74">
        <v>4</v>
      </c>
      <c r="M13" s="74">
        <v>8</v>
      </c>
      <c r="N13" s="74">
        <v>1</v>
      </c>
      <c r="O13" s="74">
        <v>4</v>
      </c>
      <c r="P13" s="74">
        <v>0</v>
      </c>
      <c r="Q13" s="74">
        <v>1</v>
      </c>
      <c r="T13" s="6">
        <f t="shared" si="1"/>
        <v>8</v>
      </c>
      <c r="U13" s="6">
        <f t="shared" si="2"/>
        <v>6</v>
      </c>
      <c r="V13" s="6">
        <f t="shared" si="3"/>
        <v>4</v>
      </c>
      <c r="W13" s="6">
        <f t="shared" si="4"/>
        <v>4</v>
      </c>
      <c r="X13" s="6">
        <f t="shared" si="5"/>
        <v>3</v>
      </c>
      <c r="Y13" s="6">
        <f t="shared" si="6"/>
        <v>2</v>
      </c>
      <c r="Z13" s="6">
        <f t="shared" si="7"/>
        <v>1</v>
      </c>
      <c r="AA13" s="6">
        <f t="shared" si="8"/>
        <v>1</v>
      </c>
      <c r="AB13" s="6">
        <f t="shared" si="9"/>
        <v>1</v>
      </c>
      <c r="AC13" s="6">
        <f t="shared" si="10"/>
        <v>0</v>
      </c>
      <c r="AD13" s="6">
        <f t="shared" si="11"/>
        <v>0</v>
      </c>
      <c r="AE13" s="6">
        <f t="shared" si="12"/>
        <v>0</v>
      </c>
      <c r="AF13" s="6">
        <f t="shared" si="13"/>
        <v>0</v>
      </c>
      <c r="AG13" s="107"/>
      <c r="AH13" s="6">
        <f t="shared" si="14"/>
        <v>0</v>
      </c>
      <c r="AI13" s="6">
        <f t="shared" si="15"/>
        <v>2</v>
      </c>
      <c r="AJ13" s="6">
        <f t="shared" si="16"/>
        <v>6</v>
      </c>
      <c r="AK13" s="6">
        <f t="shared" si="17"/>
        <v>0</v>
      </c>
      <c r="AL13" s="6">
        <f t="shared" si="18"/>
        <v>0</v>
      </c>
      <c r="AM13" s="6">
        <f t="shared" si="19"/>
        <v>3</v>
      </c>
      <c r="AN13" s="6">
        <f t="shared" si="20"/>
        <v>1</v>
      </c>
      <c r="AO13" s="6">
        <f t="shared" si="21"/>
        <v>4</v>
      </c>
      <c r="AP13" s="6">
        <f t="shared" si="22"/>
        <v>8</v>
      </c>
      <c r="AQ13" s="6">
        <f t="shared" si="23"/>
        <v>1</v>
      </c>
      <c r="AR13" s="6">
        <f t="shared" si="24"/>
        <v>4</v>
      </c>
      <c r="AS13" s="6">
        <f t="shared" si="25"/>
        <v>0</v>
      </c>
      <c r="AT13" s="6">
        <f t="shared" si="26"/>
        <v>1</v>
      </c>
      <c r="AV13" s="6">
        <f t="shared" si="27"/>
        <v>1</v>
      </c>
      <c r="AW13" s="6">
        <f t="shared" si="43"/>
        <v>30</v>
      </c>
      <c r="BB13" s="6">
        <v>9</v>
      </c>
      <c r="BF13" s="5">
        <f t="shared" si="28"/>
        <v>68</v>
      </c>
      <c r="BG13" s="5">
        <f t="shared" si="29"/>
        <v>2</v>
      </c>
      <c r="BH13" s="5">
        <f t="shared" si="30"/>
        <v>9</v>
      </c>
      <c r="BI13" s="5">
        <f t="shared" si="31"/>
        <v>18</v>
      </c>
      <c r="BJ13" s="5">
        <f t="shared" si="32"/>
        <v>0</v>
      </c>
      <c r="BK13" s="5">
        <f t="shared" si="32"/>
        <v>0</v>
      </c>
      <c r="BL13" s="5">
        <f t="shared" si="33"/>
        <v>6</v>
      </c>
      <c r="BM13" s="5">
        <f t="shared" si="34"/>
        <v>3</v>
      </c>
      <c r="BN13" s="5">
        <f t="shared" si="35"/>
        <v>4</v>
      </c>
      <c r="BO13" s="5">
        <f t="shared" si="36"/>
        <v>8</v>
      </c>
      <c r="BP13" s="5">
        <f t="shared" si="37"/>
        <v>4</v>
      </c>
      <c r="BQ13" s="5">
        <f t="shared" si="38"/>
        <v>7</v>
      </c>
      <c r="BR13" s="5">
        <f t="shared" si="39"/>
        <v>2</v>
      </c>
      <c r="BS13" s="5">
        <f t="shared" si="40"/>
        <v>5</v>
      </c>
      <c r="BT13" s="5"/>
      <c r="BU13" s="5">
        <f t="shared" si="41"/>
        <v>2</v>
      </c>
      <c r="BV13" s="7">
        <f t="shared" si="42"/>
        <v>70</v>
      </c>
    </row>
    <row r="14" spans="1:74" s="6" customFormat="1" ht="21.75" customHeight="1">
      <c r="A14" s="5">
        <f t="shared" si="44"/>
        <v>10</v>
      </c>
      <c r="B14" s="59" t="s">
        <v>9</v>
      </c>
      <c r="C14" s="5" t="s">
        <v>6</v>
      </c>
      <c r="D14" s="75">
        <f t="shared" si="0"/>
        <v>29</v>
      </c>
      <c r="E14" s="74">
        <v>4</v>
      </c>
      <c r="F14" s="74">
        <v>2</v>
      </c>
      <c r="G14" s="74">
        <v>4</v>
      </c>
      <c r="H14" s="74">
        <v>2</v>
      </c>
      <c r="I14" s="74" t="s">
        <v>104</v>
      </c>
      <c r="J14" s="74">
        <v>2</v>
      </c>
      <c r="K14" s="74">
        <v>0</v>
      </c>
      <c r="L14" s="74">
        <v>5</v>
      </c>
      <c r="M14" s="74">
        <v>4</v>
      </c>
      <c r="N14" s="74">
        <v>3</v>
      </c>
      <c r="O14" s="74">
        <v>2</v>
      </c>
      <c r="P14" s="74">
        <v>0</v>
      </c>
      <c r="Q14" s="74">
        <v>1</v>
      </c>
      <c r="T14" s="6">
        <f t="shared" si="1"/>
        <v>5</v>
      </c>
      <c r="U14" s="6">
        <f t="shared" si="2"/>
        <v>4</v>
      </c>
      <c r="V14" s="6">
        <f t="shared" si="3"/>
        <v>4</v>
      </c>
      <c r="W14" s="6">
        <f t="shared" si="4"/>
        <v>4</v>
      </c>
      <c r="X14" s="6">
        <f t="shared" si="5"/>
        <v>3</v>
      </c>
      <c r="Y14" s="6">
        <f t="shared" si="6"/>
        <v>2</v>
      </c>
      <c r="Z14" s="6">
        <f t="shared" si="7"/>
        <v>2</v>
      </c>
      <c r="AA14" s="6">
        <f t="shared" si="8"/>
        <v>2</v>
      </c>
      <c r="AB14" s="6">
        <f t="shared" si="9"/>
        <v>2</v>
      </c>
      <c r="AC14" s="6">
        <f t="shared" si="10"/>
        <v>1</v>
      </c>
      <c r="AD14" s="6">
        <f t="shared" si="11"/>
        <v>0</v>
      </c>
      <c r="AE14" s="6">
        <f t="shared" si="12"/>
        <v>0</v>
      </c>
      <c r="AF14" s="6">
        <f t="shared" si="13"/>
        <v>0</v>
      </c>
      <c r="AG14" s="107"/>
      <c r="AH14" s="6">
        <f t="shared" si="14"/>
        <v>4</v>
      </c>
      <c r="AI14" s="6">
        <f t="shared" si="15"/>
        <v>2</v>
      </c>
      <c r="AJ14" s="6">
        <f t="shared" si="16"/>
        <v>4</v>
      </c>
      <c r="AK14" s="6">
        <f t="shared" si="17"/>
        <v>2</v>
      </c>
      <c r="AL14" s="6">
        <f t="shared" si="18"/>
        <v>0</v>
      </c>
      <c r="AM14" s="6">
        <f t="shared" si="19"/>
        <v>2</v>
      </c>
      <c r="AN14" s="6">
        <f t="shared" si="20"/>
        <v>0</v>
      </c>
      <c r="AO14" s="6">
        <f t="shared" si="21"/>
        <v>5</v>
      </c>
      <c r="AP14" s="6">
        <f t="shared" si="22"/>
        <v>4</v>
      </c>
      <c r="AQ14" s="6">
        <f t="shared" si="23"/>
        <v>3</v>
      </c>
      <c r="AR14" s="6">
        <f t="shared" si="24"/>
        <v>2</v>
      </c>
      <c r="AS14" s="6">
        <f t="shared" si="25"/>
        <v>0</v>
      </c>
      <c r="AT14" s="6">
        <f t="shared" si="26"/>
        <v>1</v>
      </c>
      <c r="AV14" s="6">
        <f t="shared" si="27"/>
        <v>1</v>
      </c>
      <c r="AW14" s="6">
        <f t="shared" si="43"/>
        <v>29</v>
      </c>
      <c r="BB14" s="6">
        <v>10</v>
      </c>
      <c r="BF14" s="5">
        <f t="shared" si="28"/>
        <v>59</v>
      </c>
      <c r="BG14" s="5">
        <f t="shared" si="29"/>
        <v>4</v>
      </c>
      <c r="BH14" s="5">
        <f t="shared" si="30"/>
        <v>4</v>
      </c>
      <c r="BI14" s="5">
        <f t="shared" si="31"/>
        <v>10</v>
      </c>
      <c r="BJ14" s="5">
        <f t="shared" si="32"/>
        <v>2</v>
      </c>
      <c r="BK14" s="5">
        <f t="shared" si="32"/>
        <v>0</v>
      </c>
      <c r="BL14" s="5">
        <f t="shared" si="33"/>
        <v>5</v>
      </c>
      <c r="BM14" s="5">
        <f t="shared" si="34"/>
        <v>1</v>
      </c>
      <c r="BN14" s="5">
        <f t="shared" si="35"/>
        <v>9</v>
      </c>
      <c r="BO14" s="5">
        <f t="shared" si="36"/>
        <v>12</v>
      </c>
      <c r="BP14" s="5">
        <f t="shared" si="37"/>
        <v>4</v>
      </c>
      <c r="BQ14" s="5">
        <f t="shared" si="38"/>
        <v>6</v>
      </c>
      <c r="BR14" s="5">
        <f t="shared" si="39"/>
        <v>0</v>
      </c>
      <c r="BS14" s="5">
        <f t="shared" si="40"/>
        <v>2</v>
      </c>
      <c r="BT14" s="5"/>
      <c r="BU14" s="5">
        <f t="shared" si="41"/>
        <v>2</v>
      </c>
      <c r="BV14" s="7">
        <f t="shared" si="42"/>
        <v>61</v>
      </c>
    </row>
    <row r="15" spans="1:74" s="6" customFormat="1" ht="21.75" customHeight="1">
      <c r="A15" s="5">
        <f t="shared" si="44"/>
        <v>11</v>
      </c>
      <c r="B15" s="59" t="s">
        <v>28</v>
      </c>
      <c r="C15" s="77" t="s">
        <v>29</v>
      </c>
      <c r="D15" s="75">
        <f t="shared" si="0"/>
        <v>23</v>
      </c>
      <c r="E15" s="74">
        <v>1</v>
      </c>
      <c r="F15" s="74" t="s">
        <v>104</v>
      </c>
      <c r="G15" s="74">
        <v>3</v>
      </c>
      <c r="H15" s="74" t="s">
        <v>104</v>
      </c>
      <c r="I15" s="74" t="s">
        <v>104</v>
      </c>
      <c r="J15" s="74" t="s">
        <v>104</v>
      </c>
      <c r="K15" s="74" t="s">
        <v>104</v>
      </c>
      <c r="L15" s="74" t="s">
        <v>104</v>
      </c>
      <c r="M15" s="74" t="s">
        <v>104</v>
      </c>
      <c r="N15" s="74">
        <v>2</v>
      </c>
      <c r="O15" s="74">
        <v>10</v>
      </c>
      <c r="P15" s="74">
        <v>3</v>
      </c>
      <c r="Q15" s="74">
        <v>4</v>
      </c>
      <c r="T15" s="6">
        <f t="shared" si="1"/>
        <v>10</v>
      </c>
      <c r="U15" s="6">
        <f t="shared" si="2"/>
        <v>4</v>
      </c>
      <c r="V15" s="6">
        <f t="shared" si="3"/>
        <v>3</v>
      </c>
      <c r="W15" s="6">
        <f t="shared" si="4"/>
        <v>3</v>
      </c>
      <c r="X15" s="6">
        <f t="shared" si="5"/>
        <v>2</v>
      </c>
      <c r="Y15" s="6">
        <f t="shared" si="6"/>
        <v>1</v>
      </c>
      <c r="Z15" s="6">
        <f t="shared" si="7"/>
        <v>0</v>
      </c>
      <c r="AA15" s="6">
        <f t="shared" si="8"/>
        <v>0</v>
      </c>
      <c r="AB15" s="6">
        <f t="shared" si="9"/>
        <v>0</v>
      </c>
      <c r="AC15" s="6">
        <f t="shared" si="10"/>
        <v>0</v>
      </c>
      <c r="AD15" s="6">
        <f t="shared" si="11"/>
        <v>0</v>
      </c>
      <c r="AE15" s="6">
        <f t="shared" si="12"/>
        <v>0</v>
      </c>
      <c r="AF15" s="6">
        <f t="shared" si="13"/>
        <v>0</v>
      </c>
      <c r="AG15" s="107"/>
      <c r="AH15" s="6">
        <f t="shared" si="14"/>
        <v>1</v>
      </c>
      <c r="AI15" s="6">
        <f t="shared" si="15"/>
        <v>0</v>
      </c>
      <c r="AJ15" s="6">
        <f t="shared" si="16"/>
        <v>3</v>
      </c>
      <c r="AK15" s="6">
        <f t="shared" si="17"/>
        <v>0</v>
      </c>
      <c r="AL15" s="6">
        <f t="shared" si="18"/>
        <v>0</v>
      </c>
      <c r="AM15" s="6">
        <f t="shared" si="19"/>
        <v>0</v>
      </c>
      <c r="AN15" s="6">
        <f t="shared" si="20"/>
        <v>0</v>
      </c>
      <c r="AO15" s="6">
        <f t="shared" si="21"/>
        <v>0</v>
      </c>
      <c r="AP15" s="6">
        <f t="shared" si="22"/>
        <v>0</v>
      </c>
      <c r="AQ15" s="6">
        <f t="shared" si="23"/>
        <v>2</v>
      </c>
      <c r="AR15" s="6">
        <f t="shared" si="24"/>
        <v>10</v>
      </c>
      <c r="AS15" s="6">
        <f t="shared" si="25"/>
        <v>3</v>
      </c>
      <c r="AT15" s="6">
        <f t="shared" si="26"/>
        <v>4</v>
      </c>
      <c r="AV15" s="6">
        <f t="shared" si="27"/>
        <v>7</v>
      </c>
      <c r="AW15" s="6">
        <f t="shared" si="43"/>
        <v>23</v>
      </c>
      <c r="BB15" s="6">
        <v>11</v>
      </c>
      <c r="BF15" s="5">
        <f t="shared" si="28"/>
        <v>52</v>
      </c>
      <c r="BG15" s="5">
        <f t="shared" si="29"/>
        <v>5</v>
      </c>
      <c r="BH15" s="5">
        <f t="shared" si="30"/>
        <v>2</v>
      </c>
      <c r="BI15" s="5">
        <f t="shared" si="31"/>
        <v>7</v>
      </c>
      <c r="BJ15" s="5">
        <f t="shared" si="32"/>
        <v>2</v>
      </c>
      <c r="BK15" s="5">
        <f t="shared" si="32"/>
        <v>0</v>
      </c>
      <c r="BL15" s="5">
        <f t="shared" si="33"/>
        <v>2</v>
      </c>
      <c r="BM15" s="5">
        <f t="shared" si="34"/>
        <v>0</v>
      </c>
      <c r="BN15" s="5">
        <f t="shared" si="35"/>
        <v>5</v>
      </c>
      <c r="BO15" s="5">
        <f t="shared" si="36"/>
        <v>4</v>
      </c>
      <c r="BP15" s="5">
        <f t="shared" si="37"/>
        <v>5</v>
      </c>
      <c r="BQ15" s="5">
        <f t="shared" si="38"/>
        <v>12</v>
      </c>
      <c r="BR15" s="5">
        <f t="shared" si="39"/>
        <v>3</v>
      </c>
      <c r="BS15" s="5">
        <f t="shared" si="40"/>
        <v>5</v>
      </c>
      <c r="BT15" s="5"/>
      <c r="BU15" s="5">
        <f t="shared" si="41"/>
        <v>3</v>
      </c>
      <c r="BV15" s="7">
        <f t="shared" si="42"/>
        <v>55</v>
      </c>
    </row>
    <row r="16" spans="1:74" s="6" customFormat="1" ht="21.75" customHeight="1" thickBot="1">
      <c r="A16" s="118">
        <f t="shared" si="44"/>
        <v>12</v>
      </c>
      <c r="B16" s="119" t="s">
        <v>121</v>
      </c>
      <c r="C16" s="118" t="s">
        <v>8</v>
      </c>
      <c r="D16" s="120">
        <f t="shared" si="0"/>
        <v>18</v>
      </c>
      <c r="E16" s="121">
        <v>1</v>
      </c>
      <c r="F16" s="121">
        <v>0</v>
      </c>
      <c r="G16" s="121">
        <v>2</v>
      </c>
      <c r="H16" s="121">
        <v>5</v>
      </c>
      <c r="I16" s="121">
        <v>4</v>
      </c>
      <c r="J16" s="121">
        <v>1</v>
      </c>
      <c r="K16" s="121">
        <v>0</v>
      </c>
      <c r="L16" s="121">
        <v>1</v>
      </c>
      <c r="M16" s="121">
        <v>3</v>
      </c>
      <c r="N16" s="121">
        <v>1</v>
      </c>
      <c r="O16" s="121">
        <v>0</v>
      </c>
      <c r="P16" s="121">
        <v>0</v>
      </c>
      <c r="Q16" s="121">
        <v>0</v>
      </c>
      <c r="T16" s="6">
        <f t="shared" si="1"/>
        <v>5</v>
      </c>
      <c r="U16" s="6">
        <f t="shared" si="2"/>
        <v>4</v>
      </c>
      <c r="V16" s="6">
        <f t="shared" si="3"/>
        <v>3</v>
      </c>
      <c r="W16" s="6">
        <f t="shared" si="4"/>
        <v>2</v>
      </c>
      <c r="X16" s="6">
        <f t="shared" si="5"/>
        <v>1</v>
      </c>
      <c r="Y16" s="6">
        <f t="shared" si="6"/>
        <v>1</v>
      </c>
      <c r="Z16" s="6">
        <f t="shared" si="7"/>
        <v>1</v>
      </c>
      <c r="AA16" s="6">
        <f t="shared" si="8"/>
        <v>1</v>
      </c>
      <c r="AB16" s="6">
        <f t="shared" si="9"/>
        <v>0</v>
      </c>
      <c r="AC16" s="6">
        <f t="shared" si="10"/>
        <v>0</v>
      </c>
      <c r="AD16" s="6">
        <f t="shared" si="11"/>
        <v>0</v>
      </c>
      <c r="AE16" s="6">
        <f t="shared" si="12"/>
        <v>0</v>
      </c>
      <c r="AF16" s="6">
        <f t="shared" si="13"/>
        <v>0</v>
      </c>
      <c r="AG16" s="107"/>
      <c r="AH16" s="6">
        <f t="shared" si="14"/>
        <v>1</v>
      </c>
      <c r="AI16" s="6">
        <f t="shared" si="15"/>
        <v>0</v>
      </c>
      <c r="AJ16" s="6">
        <f t="shared" si="16"/>
        <v>2</v>
      </c>
      <c r="AK16" s="6">
        <f t="shared" si="17"/>
        <v>5</v>
      </c>
      <c r="AL16" s="6">
        <f t="shared" si="18"/>
        <v>4</v>
      </c>
      <c r="AM16" s="6">
        <f t="shared" si="19"/>
        <v>1</v>
      </c>
      <c r="AN16" s="6">
        <f t="shared" si="20"/>
        <v>0</v>
      </c>
      <c r="AO16" s="6">
        <f t="shared" si="21"/>
        <v>1</v>
      </c>
      <c r="AP16" s="6">
        <f t="shared" si="22"/>
        <v>3</v>
      </c>
      <c r="AQ16" s="6">
        <f t="shared" si="23"/>
        <v>1</v>
      </c>
      <c r="AR16" s="6">
        <f t="shared" si="24"/>
        <v>0</v>
      </c>
      <c r="AS16" s="6">
        <f t="shared" si="25"/>
        <v>0</v>
      </c>
      <c r="AT16" s="6">
        <f t="shared" si="26"/>
        <v>0</v>
      </c>
      <c r="AV16" s="6">
        <f t="shared" si="27"/>
        <v>0</v>
      </c>
      <c r="AW16" s="6">
        <f t="shared" si="43"/>
        <v>18</v>
      </c>
      <c r="BB16" s="6">
        <v>12</v>
      </c>
      <c r="BF16" s="5">
        <f t="shared" si="28"/>
        <v>41</v>
      </c>
      <c r="BG16" s="5">
        <f t="shared" si="29"/>
        <v>2</v>
      </c>
      <c r="BH16" s="5">
        <f t="shared" si="30"/>
        <v>0</v>
      </c>
      <c r="BI16" s="5">
        <f t="shared" si="31"/>
        <v>5</v>
      </c>
      <c r="BJ16" s="5">
        <f t="shared" si="32"/>
        <v>5</v>
      </c>
      <c r="BK16" s="5">
        <f t="shared" si="32"/>
        <v>4</v>
      </c>
      <c r="BL16" s="5">
        <f t="shared" si="33"/>
        <v>1</v>
      </c>
      <c r="BM16" s="5">
        <f t="shared" si="34"/>
        <v>0</v>
      </c>
      <c r="BN16" s="5">
        <f t="shared" si="35"/>
        <v>1</v>
      </c>
      <c r="BO16" s="5">
        <f t="shared" si="36"/>
        <v>3</v>
      </c>
      <c r="BP16" s="5">
        <f t="shared" si="37"/>
        <v>3</v>
      </c>
      <c r="BQ16" s="5">
        <f t="shared" si="38"/>
        <v>10</v>
      </c>
      <c r="BR16" s="5">
        <f t="shared" si="39"/>
        <v>3</v>
      </c>
      <c r="BS16" s="5">
        <f t="shared" si="40"/>
        <v>4</v>
      </c>
      <c r="BT16" s="5"/>
      <c r="BU16" s="5">
        <f t="shared" si="41"/>
        <v>1</v>
      </c>
      <c r="BV16" s="7">
        <f t="shared" si="42"/>
        <v>42</v>
      </c>
    </row>
    <row r="17" spans="1:74" s="6" customFormat="1" ht="21.75" customHeight="1">
      <c r="A17" s="7">
        <f t="shared" si="44"/>
        <v>13</v>
      </c>
      <c r="B17" s="60" t="s">
        <v>143</v>
      </c>
      <c r="C17" s="7" t="s">
        <v>6</v>
      </c>
      <c r="D17" s="42">
        <f t="shared" si="0"/>
        <v>17</v>
      </c>
      <c r="E17" s="87">
        <v>3</v>
      </c>
      <c r="F17" s="87">
        <v>3</v>
      </c>
      <c r="G17" s="87" t="s">
        <v>104</v>
      </c>
      <c r="H17" s="87" t="s">
        <v>104</v>
      </c>
      <c r="I17" s="87" t="s">
        <v>104</v>
      </c>
      <c r="J17" s="87" t="s">
        <v>104</v>
      </c>
      <c r="K17" s="87" t="s">
        <v>104</v>
      </c>
      <c r="L17" s="87" t="s">
        <v>104</v>
      </c>
      <c r="M17" s="87" t="s">
        <v>104</v>
      </c>
      <c r="N17" s="87" t="s">
        <v>104</v>
      </c>
      <c r="O17" s="87" t="s">
        <v>104</v>
      </c>
      <c r="P17" s="87">
        <v>9</v>
      </c>
      <c r="Q17" s="87">
        <v>2</v>
      </c>
      <c r="T17" s="6">
        <f t="shared" si="1"/>
        <v>9</v>
      </c>
      <c r="U17" s="6">
        <f t="shared" si="2"/>
        <v>3</v>
      </c>
      <c r="V17" s="6">
        <f t="shared" si="3"/>
        <v>3</v>
      </c>
      <c r="W17" s="6">
        <f t="shared" si="4"/>
        <v>2</v>
      </c>
      <c r="X17" s="6">
        <f t="shared" si="5"/>
        <v>0</v>
      </c>
      <c r="Y17" s="6">
        <f t="shared" si="6"/>
        <v>0</v>
      </c>
      <c r="Z17" s="6">
        <f t="shared" si="7"/>
        <v>0</v>
      </c>
      <c r="AA17" s="6">
        <f t="shared" si="8"/>
        <v>0</v>
      </c>
      <c r="AB17" s="6">
        <f t="shared" si="9"/>
        <v>0</v>
      </c>
      <c r="AC17" s="6">
        <f t="shared" si="10"/>
        <v>0</v>
      </c>
      <c r="AD17" s="6">
        <f t="shared" si="11"/>
        <v>0</v>
      </c>
      <c r="AE17" s="6">
        <f t="shared" si="12"/>
        <v>0</v>
      </c>
      <c r="AF17" s="6">
        <f t="shared" si="13"/>
        <v>0</v>
      </c>
      <c r="AG17" s="107"/>
      <c r="AH17" s="6">
        <f t="shared" si="14"/>
        <v>3</v>
      </c>
      <c r="AI17" s="6">
        <f t="shared" si="15"/>
        <v>3</v>
      </c>
      <c r="AJ17" s="6">
        <f t="shared" si="16"/>
        <v>0</v>
      </c>
      <c r="AK17" s="6">
        <f t="shared" si="17"/>
        <v>0</v>
      </c>
      <c r="AL17" s="6">
        <f t="shared" si="18"/>
        <v>0</v>
      </c>
      <c r="AM17" s="6">
        <f t="shared" si="19"/>
        <v>0</v>
      </c>
      <c r="AN17" s="6">
        <f t="shared" si="20"/>
        <v>0</v>
      </c>
      <c r="AO17" s="6">
        <f t="shared" si="21"/>
        <v>0</v>
      </c>
      <c r="AP17" s="6">
        <f t="shared" si="22"/>
        <v>0</v>
      </c>
      <c r="AQ17" s="6">
        <f t="shared" si="23"/>
        <v>0</v>
      </c>
      <c r="AR17" s="6">
        <f t="shared" si="24"/>
        <v>0</v>
      </c>
      <c r="AS17" s="6">
        <f t="shared" si="25"/>
        <v>9</v>
      </c>
      <c r="AT17" s="6">
        <f t="shared" si="26"/>
        <v>2</v>
      </c>
      <c r="AV17" s="6">
        <f t="shared" si="27"/>
        <v>9</v>
      </c>
      <c r="AW17" s="6">
        <f t="shared" si="43"/>
        <v>17</v>
      </c>
      <c r="BB17" s="6">
        <v>13</v>
      </c>
      <c r="BF17" s="5">
        <f t="shared" si="28"/>
        <v>35</v>
      </c>
      <c r="BG17" s="5">
        <f t="shared" si="29"/>
        <v>4</v>
      </c>
      <c r="BH17" s="5">
        <f t="shared" si="30"/>
        <v>3</v>
      </c>
      <c r="BI17" s="5">
        <f t="shared" si="31"/>
        <v>2</v>
      </c>
      <c r="BJ17" s="5">
        <f t="shared" si="32"/>
        <v>5</v>
      </c>
      <c r="BK17" s="5">
        <f t="shared" si="32"/>
        <v>4</v>
      </c>
      <c r="BL17" s="5">
        <f t="shared" si="33"/>
        <v>1</v>
      </c>
      <c r="BM17" s="5">
        <f t="shared" si="34"/>
        <v>0</v>
      </c>
      <c r="BN17" s="5">
        <f t="shared" si="35"/>
        <v>1</v>
      </c>
      <c r="BO17" s="5">
        <f t="shared" si="36"/>
        <v>3</v>
      </c>
      <c r="BP17" s="5">
        <f t="shared" si="37"/>
        <v>1</v>
      </c>
      <c r="BQ17" s="5">
        <f t="shared" si="38"/>
        <v>0</v>
      </c>
      <c r="BR17" s="5">
        <f t="shared" si="39"/>
        <v>9</v>
      </c>
      <c r="BS17" s="5">
        <f t="shared" si="40"/>
        <v>2</v>
      </c>
      <c r="BT17" s="5"/>
      <c r="BU17" s="5">
        <f t="shared" si="41"/>
        <v>2</v>
      </c>
      <c r="BV17" s="7">
        <f t="shared" si="42"/>
        <v>37</v>
      </c>
    </row>
    <row r="18" spans="1:74" s="6" customFormat="1" ht="21.75" customHeight="1">
      <c r="A18" s="5">
        <f t="shared" si="44"/>
        <v>14</v>
      </c>
      <c r="B18" s="59" t="s">
        <v>120</v>
      </c>
      <c r="C18" s="77" t="s">
        <v>35</v>
      </c>
      <c r="D18" s="75">
        <f t="shared" si="0"/>
        <v>16</v>
      </c>
      <c r="E18" s="74" t="s">
        <v>104</v>
      </c>
      <c r="F18" s="74">
        <v>3</v>
      </c>
      <c r="G18" s="74">
        <v>0</v>
      </c>
      <c r="H18" s="74">
        <v>0</v>
      </c>
      <c r="I18" s="74">
        <v>5</v>
      </c>
      <c r="J18" s="74">
        <v>1</v>
      </c>
      <c r="K18" s="74" t="s">
        <v>104</v>
      </c>
      <c r="L18" s="74" t="s">
        <v>104</v>
      </c>
      <c r="M18" s="74">
        <v>0</v>
      </c>
      <c r="N18" s="74">
        <v>2</v>
      </c>
      <c r="O18" s="74">
        <v>5</v>
      </c>
      <c r="P18" s="74" t="s">
        <v>104</v>
      </c>
      <c r="Q18" s="74">
        <v>0</v>
      </c>
      <c r="T18" s="6">
        <f t="shared" si="1"/>
        <v>5</v>
      </c>
      <c r="U18" s="6">
        <f t="shared" si="2"/>
        <v>5</v>
      </c>
      <c r="V18" s="6">
        <f t="shared" si="3"/>
        <v>3</v>
      </c>
      <c r="W18" s="6">
        <f t="shared" si="4"/>
        <v>2</v>
      </c>
      <c r="X18" s="6">
        <f t="shared" si="5"/>
        <v>1</v>
      </c>
      <c r="Y18" s="6">
        <f t="shared" si="6"/>
        <v>0</v>
      </c>
      <c r="Z18" s="6">
        <f t="shared" si="7"/>
        <v>0</v>
      </c>
      <c r="AA18" s="6">
        <f t="shared" si="8"/>
        <v>0</v>
      </c>
      <c r="AB18" s="6">
        <f t="shared" si="9"/>
        <v>0</v>
      </c>
      <c r="AC18" s="6">
        <f t="shared" si="10"/>
        <v>0</v>
      </c>
      <c r="AD18" s="6">
        <f t="shared" si="11"/>
        <v>0</v>
      </c>
      <c r="AE18" s="6">
        <f t="shared" si="12"/>
        <v>0</v>
      </c>
      <c r="AF18" s="6">
        <f t="shared" si="13"/>
        <v>0</v>
      </c>
      <c r="AG18" s="107"/>
      <c r="AH18" s="6">
        <f t="shared" si="14"/>
        <v>0</v>
      </c>
      <c r="AI18" s="6">
        <f t="shared" si="15"/>
        <v>3</v>
      </c>
      <c r="AJ18" s="6">
        <f t="shared" si="16"/>
        <v>0</v>
      </c>
      <c r="AK18" s="6">
        <f t="shared" si="17"/>
        <v>0</v>
      </c>
      <c r="AL18" s="6">
        <f t="shared" si="18"/>
        <v>5</v>
      </c>
      <c r="AM18" s="6">
        <f t="shared" si="19"/>
        <v>1</v>
      </c>
      <c r="AN18" s="6">
        <f t="shared" si="20"/>
        <v>0</v>
      </c>
      <c r="AO18" s="6">
        <f t="shared" si="21"/>
        <v>0</v>
      </c>
      <c r="AP18" s="6">
        <f t="shared" si="22"/>
        <v>0</v>
      </c>
      <c r="AQ18" s="6">
        <f t="shared" si="23"/>
        <v>2</v>
      </c>
      <c r="AR18" s="6">
        <f t="shared" si="24"/>
        <v>5</v>
      </c>
      <c r="AS18" s="6">
        <f t="shared" si="25"/>
        <v>0</v>
      </c>
      <c r="AT18" s="6">
        <f t="shared" si="26"/>
        <v>0</v>
      </c>
      <c r="AV18" s="6">
        <f t="shared" si="27"/>
        <v>4</v>
      </c>
      <c r="AW18" s="6">
        <f t="shared" si="43"/>
        <v>16</v>
      </c>
      <c r="BB18" s="6">
        <v>14</v>
      </c>
      <c r="BF18" s="5">
        <f t="shared" si="28"/>
        <v>33</v>
      </c>
      <c r="BG18" s="5">
        <f t="shared" si="29"/>
        <v>3</v>
      </c>
      <c r="BH18" s="5">
        <f t="shared" si="30"/>
        <v>6</v>
      </c>
      <c r="BI18" s="5">
        <f t="shared" si="31"/>
        <v>0</v>
      </c>
      <c r="BJ18" s="5">
        <f t="shared" si="32"/>
        <v>0</v>
      </c>
      <c r="BK18" s="5">
        <f t="shared" si="32"/>
        <v>5</v>
      </c>
      <c r="BL18" s="5">
        <f t="shared" si="33"/>
        <v>1</v>
      </c>
      <c r="BM18" s="5">
        <f t="shared" si="34"/>
        <v>0</v>
      </c>
      <c r="BN18" s="5">
        <f t="shared" si="35"/>
        <v>0</v>
      </c>
      <c r="BO18" s="5">
        <f t="shared" si="36"/>
        <v>0</v>
      </c>
      <c r="BP18" s="5">
        <f t="shared" si="37"/>
        <v>2</v>
      </c>
      <c r="BQ18" s="5">
        <f t="shared" si="38"/>
        <v>5</v>
      </c>
      <c r="BR18" s="5">
        <f t="shared" si="39"/>
        <v>9</v>
      </c>
      <c r="BS18" s="5">
        <f t="shared" si="40"/>
        <v>2</v>
      </c>
      <c r="BT18" s="5"/>
      <c r="BU18" s="5">
        <f t="shared" si="41"/>
        <v>2</v>
      </c>
      <c r="BV18" s="7">
        <f t="shared" si="42"/>
        <v>35</v>
      </c>
    </row>
    <row r="19" spans="1:74" s="6" customFormat="1" ht="21.75" customHeight="1">
      <c r="A19" s="5">
        <f t="shared" si="44"/>
        <v>15</v>
      </c>
      <c r="B19" s="59" t="s">
        <v>30</v>
      </c>
      <c r="C19" s="38" t="s">
        <v>29</v>
      </c>
      <c r="D19" s="75">
        <f t="shared" si="0"/>
        <v>3</v>
      </c>
      <c r="E19" s="74">
        <v>0</v>
      </c>
      <c r="F19" s="74" t="s">
        <v>104</v>
      </c>
      <c r="G19" s="74">
        <v>1</v>
      </c>
      <c r="H19" s="74" t="s">
        <v>104</v>
      </c>
      <c r="I19" s="74" t="s">
        <v>104</v>
      </c>
      <c r="J19" s="74">
        <v>0</v>
      </c>
      <c r="K19" s="74">
        <v>0</v>
      </c>
      <c r="L19" s="74" t="s">
        <v>104</v>
      </c>
      <c r="M19" s="74">
        <v>1</v>
      </c>
      <c r="N19" s="74">
        <v>0</v>
      </c>
      <c r="O19" s="74">
        <v>0</v>
      </c>
      <c r="P19" s="74">
        <v>1</v>
      </c>
      <c r="Q19" s="74">
        <v>0</v>
      </c>
      <c r="T19" s="6">
        <f t="shared" si="1"/>
        <v>1</v>
      </c>
      <c r="U19" s="6">
        <f t="shared" si="2"/>
        <v>1</v>
      </c>
      <c r="V19" s="6">
        <f t="shared" si="3"/>
        <v>1</v>
      </c>
      <c r="W19" s="6">
        <f t="shared" si="4"/>
        <v>0</v>
      </c>
      <c r="X19" s="6">
        <f t="shared" si="5"/>
        <v>0</v>
      </c>
      <c r="Y19" s="6">
        <f t="shared" si="6"/>
        <v>0</v>
      </c>
      <c r="Z19" s="6">
        <f t="shared" si="7"/>
        <v>0</v>
      </c>
      <c r="AA19" s="6">
        <f t="shared" si="8"/>
        <v>0</v>
      </c>
      <c r="AB19" s="6">
        <f t="shared" si="9"/>
        <v>0</v>
      </c>
      <c r="AC19" s="6">
        <f t="shared" si="10"/>
        <v>0</v>
      </c>
      <c r="AD19" s="6">
        <f t="shared" si="11"/>
        <v>0</v>
      </c>
      <c r="AE19" s="6">
        <f t="shared" si="12"/>
        <v>0</v>
      </c>
      <c r="AF19" s="6">
        <f t="shared" si="13"/>
        <v>0</v>
      </c>
      <c r="AG19" s="107"/>
      <c r="AH19" s="6">
        <f t="shared" si="14"/>
        <v>0</v>
      </c>
      <c r="AI19" s="6">
        <f t="shared" si="15"/>
        <v>0</v>
      </c>
      <c r="AJ19" s="6">
        <f t="shared" si="16"/>
        <v>1</v>
      </c>
      <c r="AK19" s="6">
        <f t="shared" si="17"/>
        <v>0</v>
      </c>
      <c r="AL19" s="6">
        <f t="shared" si="18"/>
        <v>0</v>
      </c>
      <c r="AM19" s="6">
        <f t="shared" si="19"/>
        <v>0</v>
      </c>
      <c r="AN19" s="6">
        <f t="shared" si="20"/>
        <v>0</v>
      </c>
      <c r="AO19" s="6">
        <f t="shared" si="21"/>
        <v>0</v>
      </c>
      <c r="AP19" s="6">
        <f t="shared" si="22"/>
        <v>1</v>
      </c>
      <c r="AQ19" s="6">
        <f t="shared" si="23"/>
        <v>0</v>
      </c>
      <c r="AR19" s="6">
        <f t="shared" si="24"/>
        <v>0</v>
      </c>
      <c r="AS19" s="6">
        <f t="shared" si="25"/>
        <v>1</v>
      </c>
      <c r="AT19" s="6">
        <f t="shared" si="26"/>
        <v>0</v>
      </c>
      <c r="AV19" s="6">
        <f t="shared" si="27"/>
        <v>4</v>
      </c>
      <c r="AW19" s="6">
        <f t="shared" si="43"/>
        <v>3</v>
      </c>
      <c r="BB19" s="6">
        <v>15</v>
      </c>
      <c r="BF19" s="5">
        <f t="shared" si="28"/>
        <v>19</v>
      </c>
      <c r="BG19" s="5">
        <f t="shared" si="29"/>
        <v>0</v>
      </c>
      <c r="BH19" s="5">
        <f t="shared" si="30"/>
        <v>3</v>
      </c>
      <c r="BI19" s="5">
        <f t="shared" si="31"/>
        <v>1</v>
      </c>
      <c r="BJ19" s="5">
        <f t="shared" si="32"/>
        <v>0</v>
      </c>
      <c r="BK19" s="5">
        <f t="shared" si="32"/>
        <v>5</v>
      </c>
      <c r="BL19" s="5">
        <f t="shared" si="33"/>
        <v>1</v>
      </c>
      <c r="BM19" s="5">
        <f t="shared" si="34"/>
        <v>0</v>
      </c>
      <c r="BN19" s="5">
        <f t="shared" si="35"/>
        <v>0</v>
      </c>
      <c r="BO19" s="5">
        <f t="shared" si="36"/>
        <v>1</v>
      </c>
      <c r="BP19" s="5">
        <f t="shared" si="37"/>
        <v>2</v>
      </c>
      <c r="BQ19" s="5">
        <f t="shared" si="38"/>
        <v>5</v>
      </c>
      <c r="BR19" s="5">
        <f t="shared" si="39"/>
        <v>1</v>
      </c>
      <c r="BS19" s="5">
        <f t="shared" si="40"/>
        <v>0</v>
      </c>
      <c r="BT19" s="5"/>
      <c r="BU19" s="5">
        <f t="shared" si="41"/>
        <v>1</v>
      </c>
      <c r="BV19" s="7">
        <f t="shared" si="42"/>
        <v>20</v>
      </c>
    </row>
    <row r="20" spans="1:74" s="6" customFormat="1" ht="21.75" customHeight="1">
      <c r="A20" s="5"/>
      <c r="B20" s="60"/>
      <c r="C20" s="77"/>
      <c r="D20" s="42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7"/>
    </row>
    <row r="21" spans="1:74" s="6" customFormat="1" ht="21.75" customHeight="1">
      <c r="A21" s="5"/>
      <c r="B21" s="60"/>
      <c r="C21" s="77"/>
      <c r="D21" s="42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7"/>
    </row>
    <row r="22" spans="1:74" s="6" customFormat="1" ht="21.75" customHeight="1">
      <c r="A22" s="5"/>
      <c r="B22" s="59"/>
      <c r="C22" s="5"/>
      <c r="D22" s="7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7"/>
    </row>
    <row r="23" spans="1:74" s="6" customFormat="1" ht="21.75" customHeight="1">
      <c r="A23" s="5"/>
      <c r="B23" s="59"/>
      <c r="C23" s="5"/>
      <c r="D23" s="7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7"/>
    </row>
    <row r="24" spans="1:74" s="6" customFormat="1" ht="21.75" customHeight="1">
      <c r="A24" s="5"/>
      <c r="B24" s="59"/>
      <c r="C24" s="5"/>
      <c r="D24" s="7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7"/>
    </row>
    <row r="25" spans="1:74" s="6" customFormat="1" ht="21.75" customHeight="1">
      <c r="A25" s="7"/>
      <c r="B25" s="59"/>
      <c r="C25" s="5"/>
      <c r="D25" s="7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7"/>
    </row>
    <row r="26" spans="1:74" s="6" customFormat="1" ht="21.75" customHeight="1">
      <c r="A26" s="5"/>
      <c r="B26" s="60"/>
      <c r="C26" s="77"/>
      <c r="D26" s="42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7"/>
    </row>
    <row r="27" spans="1:74" s="6" customFormat="1" ht="21.75" customHeight="1">
      <c r="A27" s="5"/>
      <c r="B27" s="103"/>
      <c r="C27" s="5"/>
      <c r="D27" s="7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7"/>
    </row>
    <row r="28" spans="1:74" s="8" customFormat="1" ht="21.75" customHeight="1">
      <c r="A28" s="5"/>
      <c r="B28" s="60"/>
      <c r="C28" s="7"/>
      <c r="D28" s="42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W28" s="6"/>
      <c r="BB28" s="6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7"/>
    </row>
    <row r="29" spans="1:74" s="6" customFormat="1" ht="21.75" customHeight="1">
      <c r="A29" s="5"/>
      <c r="B29" s="59"/>
      <c r="C29" s="5"/>
      <c r="D29" s="7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7"/>
    </row>
    <row r="30" spans="1:74" ht="21.75" customHeight="1">
      <c r="A30" s="5"/>
      <c r="B30" s="60"/>
      <c r="C30" s="7"/>
      <c r="D30" s="42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W30" s="6"/>
      <c r="BB30" s="6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7"/>
    </row>
    <row r="31" spans="1:74" ht="21.75" customHeight="1">
      <c r="A31" s="5"/>
      <c r="B31" s="59"/>
      <c r="C31" s="38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W31" s="6"/>
      <c r="BB31" s="6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7"/>
    </row>
    <row r="32" spans="1:74" ht="21.75" customHeight="1">
      <c r="A32" s="5"/>
      <c r="B32" s="59"/>
      <c r="C32" s="38"/>
      <c r="D32" s="7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W32" s="6"/>
      <c r="BB32" s="6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7"/>
    </row>
    <row r="33" spans="1:74" ht="21.75" customHeight="1">
      <c r="A33" s="5"/>
      <c r="B33" s="59"/>
      <c r="C33" s="38"/>
      <c r="D33" s="7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W33" s="6"/>
      <c r="BB33" s="6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7"/>
    </row>
    <row r="34" spans="1:74" ht="21.75" customHeight="1">
      <c r="A34" s="5"/>
      <c r="B34" s="59"/>
      <c r="C34" s="38"/>
      <c r="D34" s="7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W34" s="6"/>
      <c r="BB34" s="6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7"/>
    </row>
    <row r="35" spans="30:32" ht="12.75">
      <c r="AD35" s="6"/>
      <c r="AE35" s="6"/>
      <c r="AF35" s="83"/>
    </row>
    <row r="36" spans="2:32" ht="18">
      <c r="B36" s="11"/>
      <c r="AD36" s="6"/>
      <c r="AE36" s="6"/>
      <c r="AF36" s="83"/>
    </row>
    <row r="37" spans="2:32" ht="12.75">
      <c r="B37" s="9"/>
      <c r="AD37" s="6"/>
      <c r="AE37" s="6"/>
      <c r="AF37" s="83"/>
    </row>
    <row r="38" spans="30:32" ht="12.75">
      <c r="AD38" s="6"/>
      <c r="AE38" s="6"/>
      <c r="AF38" s="83"/>
    </row>
    <row r="39" spans="30:32" ht="12.75">
      <c r="AD39" s="6"/>
      <c r="AE39" s="6"/>
      <c r="AF39" s="83"/>
    </row>
    <row r="40" spans="30:32" ht="12.75">
      <c r="AD40" s="6"/>
      <c r="AE40" s="6"/>
      <c r="AF40" s="83"/>
    </row>
  </sheetData>
  <sheetProtection/>
  <printOptions horizontalCentered="1"/>
  <pageMargins left="0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BV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S19" sqref="S19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3.57421875" style="0" customWidth="1"/>
    <col min="4" max="4" width="4.7109375" style="43" customWidth="1"/>
    <col min="5" max="13" width="4.28125" style="33" customWidth="1"/>
    <col min="14" max="16" width="4.28125" style="32" customWidth="1"/>
    <col min="17" max="17" width="4.28125" style="10" customWidth="1"/>
    <col min="19" max="19" width="15.7109375" style="0" customWidth="1"/>
    <col min="20" max="28" width="3.140625" style="0" customWidth="1"/>
    <col min="29" max="32" width="3.28125" style="0" customWidth="1"/>
    <col min="33" max="33" width="4.7109375" style="0" customWidth="1"/>
    <col min="34" max="74" width="3.7109375" style="0" customWidth="1"/>
  </cols>
  <sheetData>
    <row r="1" spans="1:18" ht="83.25">
      <c r="A1" s="2"/>
      <c r="B1" s="76" t="str">
        <f>'Klass 1'!$B$1</f>
        <v>SLUTSTÄLLNING</v>
      </c>
      <c r="C1" s="2"/>
      <c r="D1" s="39" t="s">
        <v>94</v>
      </c>
      <c r="E1" s="34" t="s">
        <v>88</v>
      </c>
      <c r="F1" s="34" t="s">
        <v>89</v>
      </c>
      <c r="G1" s="34" t="s">
        <v>164</v>
      </c>
      <c r="H1" s="34" t="s">
        <v>165</v>
      </c>
      <c r="I1" s="34" t="s">
        <v>291</v>
      </c>
      <c r="J1" s="34" t="s">
        <v>115</v>
      </c>
      <c r="K1" s="34" t="s">
        <v>130</v>
      </c>
      <c r="L1" s="34" t="s">
        <v>90</v>
      </c>
      <c r="M1" s="34" t="s">
        <v>119</v>
      </c>
      <c r="N1" s="34" t="s">
        <v>91</v>
      </c>
      <c r="O1" s="34" t="s">
        <v>92</v>
      </c>
      <c r="P1" s="34" t="s">
        <v>234</v>
      </c>
      <c r="Q1" s="34" t="s">
        <v>93</v>
      </c>
      <c r="R1" s="61"/>
    </row>
    <row r="2" spans="1:18" ht="15.75">
      <c r="A2" s="35"/>
      <c r="B2" s="36" t="s">
        <v>66</v>
      </c>
      <c r="C2" s="35"/>
      <c r="D2" s="40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>
        <v>7</v>
      </c>
      <c r="L2" s="37">
        <v>8</v>
      </c>
      <c r="M2" s="37">
        <v>9</v>
      </c>
      <c r="N2" s="37">
        <v>10</v>
      </c>
      <c r="O2" s="37">
        <v>11</v>
      </c>
      <c r="P2" s="37">
        <v>12</v>
      </c>
      <c r="Q2" s="37">
        <v>13</v>
      </c>
      <c r="R2" s="35"/>
    </row>
    <row r="3" spans="1:17" ht="12.75">
      <c r="A3" s="1"/>
      <c r="B3" s="84" t="str">
        <f>'Klass 1'!$B$3</f>
        <v> 2014-2015</v>
      </c>
      <c r="C3" s="1"/>
      <c r="D3" s="41"/>
      <c r="E3" s="32"/>
      <c r="F3" s="32"/>
      <c r="G3" s="32"/>
      <c r="H3" s="32"/>
      <c r="I3" s="32"/>
      <c r="J3" s="32"/>
      <c r="K3" s="32"/>
      <c r="L3" s="32"/>
      <c r="M3" s="32"/>
      <c r="Q3" s="32"/>
    </row>
    <row r="4" spans="1:17" s="3" customFormat="1" ht="12.75">
      <c r="A4" s="2" t="s">
        <v>0</v>
      </c>
      <c r="B4" s="2" t="s">
        <v>1</v>
      </c>
      <c r="C4" s="2" t="s">
        <v>2</v>
      </c>
      <c r="D4" s="39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74" s="7" customFormat="1" ht="16.5" customHeight="1">
      <c r="A5" s="7">
        <v>1</v>
      </c>
      <c r="B5" s="60" t="s">
        <v>13</v>
      </c>
      <c r="C5" s="77" t="s">
        <v>14</v>
      </c>
      <c r="D5" s="42">
        <f aca="true" t="shared" si="0" ref="D5:D24">SUM(E5:Q5)</f>
        <v>63</v>
      </c>
      <c r="E5" s="74">
        <v>7</v>
      </c>
      <c r="F5" s="74" t="s">
        <v>104</v>
      </c>
      <c r="G5" s="74">
        <v>5</v>
      </c>
      <c r="H5" s="74">
        <v>12</v>
      </c>
      <c r="I5" s="74" t="s">
        <v>104</v>
      </c>
      <c r="J5" s="74" t="s">
        <v>104</v>
      </c>
      <c r="K5" s="74" t="s">
        <v>104</v>
      </c>
      <c r="L5" s="74">
        <v>9</v>
      </c>
      <c r="M5" s="74" t="s">
        <v>104</v>
      </c>
      <c r="N5" s="74">
        <v>5</v>
      </c>
      <c r="O5" s="74">
        <v>8</v>
      </c>
      <c r="P5" s="74">
        <v>9</v>
      </c>
      <c r="Q5" s="87">
        <v>8</v>
      </c>
      <c r="R5" s="8"/>
      <c r="S5" s="8"/>
      <c r="T5" s="5">
        <f aca="true" t="shared" si="1" ref="T5:T24">LARGE(AH5:AT5,1)</f>
        <v>12</v>
      </c>
      <c r="U5" s="5">
        <f aca="true" t="shared" si="2" ref="U5:U24">LARGE(AH5:AT5,2)</f>
        <v>9</v>
      </c>
      <c r="V5" s="5">
        <f aca="true" t="shared" si="3" ref="V5:V24">LARGE(AH5:AT5,3)</f>
        <v>9</v>
      </c>
      <c r="W5" s="5">
        <f aca="true" t="shared" si="4" ref="W5:W24">LARGE(AH5:AT5,4)</f>
        <v>8</v>
      </c>
      <c r="X5" s="5">
        <f aca="true" t="shared" si="5" ref="X5:X24">LARGE(AH5:AT5,5)</f>
        <v>8</v>
      </c>
      <c r="Y5" s="5">
        <f aca="true" t="shared" si="6" ref="Y5:Y24">LARGE(AH5:AT5,6)</f>
        <v>7</v>
      </c>
      <c r="Z5" s="5">
        <f aca="true" t="shared" si="7" ref="Z5:Z24">LARGE(AH5:AT5,7)</f>
        <v>5</v>
      </c>
      <c r="AA5" s="5">
        <f aca="true" t="shared" si="8" ref="AA5:AA24">LARGE(AH5:AT5,8)</f>
        <v>5</v>
      </c>
      <c r="AB5" s="5">
        <f aca="true" t="shared" si="9" ref="AB5:AB24">LARGE(AH5:AT5,9)</f>
        <v>0</v>
      </c>
      <c r="AC5" s="5">
        <f aca="true" t="shared" si="10" ref="AC5:AC24">LARGE(AH5:AT5,10)</f>
        <v>0</v>
      </c>
      <c r="AD5" s="5">
        <f aca="true" t="shared" si="11" ref="AD5:AD24">LARGE(AH5:AT5,11)</f>
        <v>0</v>
      </c>
      <c r="AE5" s="5">
        <f aca="true" t="shared" si="12" ref="AE5:AE24">LARGE(AH5:AT5,12)</f>
        <v>0</v>
      </c>
      <c r="AF5" s="5">
        <f aca="true" t="shared" si="13" ref="AF5:AF24">LARGE(AH5:AT5,13)</f>
        <v>0</v>
      </c>
      <c r="AG5" s="108"/>
      <c r="AH5" s="5">
        <f aca="true" t="shared" si="14" ref="AH5:AH24">IF(E5="x",0,E5)</f>
        <v>7</v>
      </c>
      <c r="AI5" s="5">
        <f aca="true" t="shared" si="15" ref="AI5:AI24">IF(F5="x",0,F5)</f>
        <v>0</v>
      </c>
      <c r="AJ5" s="5">
        <f aca="true" t="shared" si="16" ref="AJ5:AJ24">IF(G5="x",0,G5)</f>
        <v>5</v>
      </c>
      <c r="AK5" s="5">
        <f aca="true" t="shared" si="17" ref="AK5:AK24">IF(H5="x",0,H5)</f>
        <v>12</v>
      </c>
      <c r="AL5" s="5">
        <f aca="true" t="shared" si="18" ref="AL5:AL24">IF(I5="x",0,I5)</f>
        <v>0</v>
      </c>
      <c r="AM5" s="5">
        <f aca="true" t="shared" si="19" ref="AM5:AM24">IF(J5="x",0,J5)</f>
        <v>0</v>
      </c>
      <c r="AN5" s="5">
        <f aca="true" t="shared" si="20" ref="AN5:AN24">IF(K5="x",0,K5)</f>
        <v>0</v>
      </c>
      <c r="AO5" s="5">
        <f aca="true" t="shared" si="21" ref="AO5:AO24">IF(L5="x",0,L5)</f>
        <v>9</v>
      </c>
      <c r="AP5" s="5">
        <f aca="true" t="shared" si="22" ref="AP5:AP24">IF(M5="x",0,M5)</f>
        <v>0</v>
      </c>
      <c r="AQ5" s="5">
        <f aca="true" t="shared" si="23" ref="AQ5:AQ24">IF(N5="x",0,N5)</f>
        <v>5</v>
      </c>
      <c r="AR5" s="5">
        <f aca="true" t="shared" si="24" ref="AR5:AR24">IF(O5="x",0,O5)</f>
        <v>8</v>
      </c>
      <c r="AS5" s="5">
        <f aca="true" t="shared" si="25" ref="AS5:AS24">IF(P5="x",0,P5)</f>
        <v>9</v>
      </c>
      <c r="AT5" s="5">
        <f aca="true" t="shared" si="26" ref="AT5:AT24">IF(Q5="x",0,Q5)</f>
        <v>8</v>
      </c>
      <c r="AV5" s="7">
        <f aca="true" t="shared" si="27" ref="AV5:AV24">COUNTIF(E5:Q5,"x")</f>
        <v>5</v>
      </c>
      <c r="AW5" s="80">
        <f aca="true" t="shared" si="28" ref="AW5:AW24">IF(AV5=13,-1,SUM(E5:P5))</f>
        <v>55</v>
      </c>
      <c r="BB5" s="7">
        <v>1</v>
      </c>
      <c r="BF5" s="5">
        <f aca="true" t="shared" si="29" ref="BF5:BF24">SUM(D4:D5)</f>
        <v>63</v>
      </c>
      <c r="BG5" s="5">
        <f aca="true" t="shared" si="30" ref="BG5:BG24">SUM(E4:E5)</f>
        <v>7</v>
      </c>
      <c r="BH5" s="5">
        <f aca="true" t="shared" si="31" ref="BH5:BH24">SUM(F4:F5)</f>
        <v>0</v>
      </c>
      <c r="BI5" s="5">
        <f aca="true" t="shared" si="32" ref="BI5:BI24">SUM(G4:G5)</f>
        <v>5</v>
      </c>
      <c r="BJ5" s="5">
        <f aca="true" t="shared" si="33" ref="BJ5:BK24">SUM(H4:H5)</f>
        <v>12</v>
      </c>
      <c r="BK5" s="5">
        <f t="shared" si="33"/>
        <v>0</v>
      </c>
      <c r="BL5" s="5">
        <f aca="true" t="shared" si="34" ref="BL5:BS5">SUM(J4:J5)</f>
        <v>0</v>
      </c>
      <c r="BM5" s="5">
        <f t="shared" si="34"/>
        <v>0</v>
      </c>
      <c r="BN5" s="5">
        <f t="shared" si="34"/>
        <v>9</v>
      </c>
      <c r="BO5" s="5">
        <f t="shared" si="34"/>
        <v>0</v>
      </c>
      <c r="BP5" s="5">
        <f t="shared" si="34"/>
        <v>5</v>
      </c>
      <c r="BQ5" s="5">
        <f t="shared" si="34"/>
        <v>8</v>
      </c>
      <c r="BR5" s="5">
        <f t="shared" si="34"/>
        <v>9</v>
      </c>
      <c r="BS5" s="5">
        <f t="shared" si="34"/>
        <v>8</v>
      </c>
      <c r="BT5" s="5"/>
      <c r="BU5" s="5">
        <f aca="true" t="shared" si="35" ref="BU5:BU24">COUNTIF(BF5:BS5,2)</f>
        <v>0</v>
      </c>
      <c r="BV5" s="7">
        <f aca="true" t="shared" si="36" ref="BV5:BV24">SUM(BF5+BU5+BW5)</f>
        <v>63</v>
      </c>
    </row>
    <row r="6" spans="1:74" s="6" customFormat="1" ht="16.5" customHeight="1">
      <c r="A6" s="5">
        <f>IF(AV6=13,"",IF(AND(E6=E5,F6=F5,G6=G5,H6=H5,I6=I5,J6=J5,K6=K5,L6=L5,M6=M5,N6=N5,O6=O5,P6=P5,Q6=Q5),A5,IF(D5=0,A5,BB6)))</f>
        <v>2</v>
      </c>
      <c r="B6" s="59" t="s">
        <v>133</v>
      </c>
      <c r="C6" s="5" t="s">
        <v>137</v>
      </c>
      <c r="D6" s="42">
        <f t="shared" si="0"/>
        <v>55.5</v>
      </c>
      <c r="E6" s="74">
        <v>4</v>
      </c>
      <c r="F6" s="74">
        <v>1</v>
      </c>
      <c r="G6" s="74">
        <v>0</v>
      </c>
      <c r="H6" s="74">
        <v>8</v>
      </c>
      <c r="I6" s="74">
        <v>8</v>
      </c>
      <c r="J6" s="74" t="s">
        <v>104</v>
      </c>
      <c r="K6" s="74">
        <v>3</v>
      </c>
      <c r="L6" s="74">
        <v>5</v>
      </c>
      <c r="M6" s="74">
        <v>4.5</v>
      </c>
      <c r="N6" s="74">
        <v>2</v>
      </c>
      <c r="O6" s="74">
        <v>10</v>
      </c>
      <c r="P6" s="74">
        <v>8</v>
      </c>
      <c r="Q6" s="87">
        <v>2</v>
      </c>
      <c r="R6" s="5"/>
      <c r="S6" s="5"/>
      <c r="T6" s="5">
        <f t="shared" si="1"/>
        <v>10</v>
      </c>
      <c r="U6" s="5">
        <f t="shared" si="2"/>
        <v>8</v>
      </c>
      <c r="V6" s="5">
        <f t="shared" si="3"/>
        <v>8</v>
      </c>
      <c r="W6" s="5">
        <f t="shared" si="4"/>
        <v>8</v>
      </c>
      <c r="X6" s="5">
        <f t="shared" si="5"/>
        <v>5</v>
      </c>
      <c r="Y6" s="5">
        <f t="shared" si="6"/>
        <v>4.5</v>
      </c>
      <c r="Z6" s="5">
        <f t="shared" si="7"/>
        <v>4</v>
      </c>
      <c r="AA6" s="5">
        <f t="shared" si="8"/>
        <v>3</v>
      </c>
      <c r="AB6" s="5">
        <f t="shared" si="9"/>
        <v>2</v>
      </c>
      <c r="AC6" s="5">
        <f t="shared" si="10"/>
        <v>2</v>
      </c>
      <c r="AD6" s="5">
        <f t="shared" si="11"/>
        <v>1</v>
      </c>
      <c r="AE6" s="5">
        <f t="shared" si="12"/>
        <v>0</v>
      </c>
      <c r="AF6" s="5">
        <f t="shared" si="13"/>
        <v>0</v>
      </c>
      <c r="AG6" s="108"/>
      <c r="AH6" s="5">
        <f t="shared" si="14"/>
        <v>4</v>
      </c>
      <c r="AI6" s="5">
        <f t="shared" si="15"/>
        <v>1</v>
      </c>
      <c r="AJ6" s="5">
        <f t="shared" si="16"/>
        <v>0</v>
      </c>
      <c r="AK6" s="5">
        <f t="shared" si="17"/>
        <v>8</v>
      </c>
      <c r="AL6" s="5">
        <f t="shared" si="18"/>
        <v>8</v>
      </c>
      <c r="AM6" s="5">
        <f t="shared" si="19"/>
        <v>0</v>
      </c>
      <c r="AN6" s="5">
        <f t="shared" si="20"/>
        <v>3</v>
      </c>
      <c r="AO6" s="5">
        <f t="shared" si="21"/>
        <v>5</v>
      </c>
      <c r="AP6" s="5">
        <f t="shared" si="22"/>
        <v>4.5</v>
      </c>
      <c r="AQ6" s="5">
        <f t="shared" si="23"/>
        <v>2</v>
      </c>
      <c r="AR6" s="5">
        <f t="shared" si="24"/>
        <v>10</v>
      </c>
      <c r="AS6" s="5">
        <f t="shared" si="25"/>
        <v>8</v>
      </c>
      <c r="AT6" s="5">
        <f t="shared" si="26"/>
        <v>2</v>
      </c>
      <c r="AV6" s="7">
        <f t="shared" si="27"/>
        <v>1</v>
      </c>
      <c r="AW6" s="80">
        <f t="shared" si="28"/>
        <v>53.5</v>
      </c>
      <c r="AX6" s="7"/>
      <c r="AY6" s="8"/>
      <c r="AZ6" s="8"/>
      <c r="BA6" s="8"/>
      <c r="BB6" s="7">
        <v>2</v>
      </c>
      <c r="BC6" s="7"/>
      <c r="BD6" s="7"/>
      <c r="BE6" s="7"/>
      <c r="BF6" s="5">
        <f t="shared" si="29"/>
        <v>118.5</v>
      </c>
      <c r="BG6" s="5">
        <f t="shared" si="30"/>
        <v>11</v>
      </c>
      <c r="BH6" s="5">
        <f t="shared" si="31"/>
        <v>1</v>
      </c>
      <c r="BI6" s="5">
        <f t="shared" si="32"/>
        <v>5</v>
      </c>
      <c r="BJ6" s="5">
        <f t="shared" si="33"/>
        <v>20</v>
      </c>
      <c r="BK6" s="5">
        <f t="shared" si="33"/>
        <v>8</v>
      </c>
      <c r="BL6" s="5">
        <f aca="true" t="shared" si="37" ref="BL6:BL24">SUM(J5:J6)</f>
        <v>0</v>
      </c>
      <c r="BM6" s="5">
        <f aca="true" t="shared" si="38" ref="BM6:BM24">SUM(K5:K6)</f>
        <v>3</v>
      </c>
      <c r="BN6" s="5">
        <f aca="true" t="shared" si="39" ref="BN6:BN24">SUM(L5:L6)</f>
        <v>14</v>
      </c>
      <c r="BO6" s="5">
        <f aca="true" t="shared" si="40" ref="BO6:BO24">SUM(M5:M6)</f>
        <v>4.5</v>
      </c>
      <c r="BP6" s="5">
        <f aca="true" t="shared" si="41" ref="BP6:BP24">SUM(N5:N6)</f>
        <v>7</v>
      </c>
      <c r="BQ6" s="5">
        <f aca="true" t="shared" si="42" ref="BQ6:BQ24">SUM(O5:O6)</f>
        <v>18</v>
      </c>
      <c r="BR6" s="5">
        <f aca="true" t="shared" si="43" ref="BR6:BR24">SUM(P5:P6)</f>
        <v>17</v>
      </c>
      <c r="BS6" s="5">
        <f aca="true" t="shared" si="44" ref="BS6:BS24">SUM(Q5:Q6)</f>
        <v>10</v>
      </c>
      <c r="BT6" s="5"/>
      <c r="BU6" s="5">
        <f t="shared" si="35"/>
        <v>0</v>
      </c>
      <c r="BV6" s="7">
        <f t="shared" si="36"/>
        <v>118.5</v>
      </c>
    </row>
    <row r="7" spans="1:74" s="6" customFormat="1" ht="16.5" customHeight="1" thickBot="1">
      <c r="A7" s="118">
        <f aca="true" t="shared" si="45" ref="A7:A24">IF(AV7=13,"",IF(AND(E7=E6,F7=F6,G7=G6,H7=H6,I7=I6,J7=J6,K7=K6,L7=L6,M7=M6,N7=N6,O7=O6,P7=P6,Q7=Q6),A6,IF(D6=0,A6,BB7)))</f>
        <v>3</v>
      </c>
      <c r="B7" s="119" t="s">
        <v>123</v>
      </c>
      <c r="C7" s="118" t="s">
        <v>124</v>
      </c>
      <c r="D7" s="120">
        <f t="shared" si="0"/>
        <v>54.5</v>
      </c>
      <c r="E7" s="121">
        <v>5</v>
      </c>
      <c r="F7" s="121">
        <v>9</v>
      </c>
      <c r="G7" s="121">
        <v>8</v>
      </c>
      <c r="H7" s="121">
        <v>2</v>
      </c>
      <c r="I7" s="121" t="s">
        <v>104</v>
      </c>
      <c r="J7" s="121">
        <v>7</v>
      </c>
      <c r="K7" s="121">
        <v>4</v>
      </c>
      <c r="L7" s="121">
        <v>0</v>
      </c>
      <c r="M7" s="121">
        <v>4.5</v>
      </c>
      <c r="N7" s="121">
        <v>4</v>
      </c>
      <c r="O7" s="121">
        <v>5</v>
      </c>
      <c r="P7" s="121">
        <v>3</v>
      </c>
      <c r="Q7" s="121">
        <v>3</v>
      </c>
      <c r="T7" s="5">
        <f t="shared" si="1"/>
        <v>9</v>
      </c>
      <c r="U7" s="5">
        <f t="shared" si="2"/>
        <v>8</v>
      </c>
      <c r="V7" s="5">
        <f t="shared" si="3"/>
        <v>7</v>
      </c>
      <c r="W7" s="5">
        <f t="shared" si="4"/>
        <v>5</v>
      </c>
      <c r="X7" s="5">
        <f t="shared" si="5"/>
        <v>5</v>
      </c>
      <c r="Y7" s="5">
        <f t="shared" si="6"/>
        <v>4.5</v>
      </c>
      <c r="Z7" s="5">
        <f t="shared" si="7"/>
        <v>4</v>
      </c>
      <c r="AA7" s="5">
        <f t="shared" si="8"/>
        <v>4</v>
      </c>
      <c r="AB7" s="5">
        <f t="shared" si="9"/>
        <v>3</v>
      </c>
      <c r="AC7" s="5">
        <f t="shared" si="10"/>
        <v>3</v>
      </c>
      <c r="AD7" s="5">
        <f t="shared" si="11"/>
        <v>2</v>
      </c>
      <c r="AE7" s="5">
        <f t="shared" si="12"/>
        <v>0</v>
      </c>
      <c r="AF7" s="5">
        <f t="shared" si="13"/>
        <v>0</v>
      </c>
      <c r="AG7" s="108"/>
      <c r="AH7" s="5">
        <f t="shared" si="14"/>
        <v>5</v>
      </c>
      <c r="AI7" s="5">
        <f t="shared" si="15"/>
        <v>9</v>
      </c>
      <c r="AJ7" s="5">
        <f t="shared" si="16"/>
        <v>8</v>
      </c>
      <c r="AK7" s="5">
        <f t="shared" si="17"/>
        <v>2</v>
      </c>
      <c r="AL7" s="5">
        <f t="shared" si="18"/>
        <v>0</v>
      </c>
      <c r="AM7" s="5">
        <f t="shared" si="19"/>
        <v>7</v>
      </c>
      <c r="AN7" s="5">
        <f t="shared" si="20"/>
        <v>4</v>
      </c>
      <c r="AO7" s="5">
        <f t="shared" si="21"/>
        <v>0</v>
      </c>
      <c r="AP7" s="5">
        <f t="shared" si="22"/>
        <v>4.5</v>
      </c>
      <c r="AQ7" s="5">
        <f t="shared" si="23"/>
        <v>4</v>
      </c>
      <c r="AR7" s="5">
        <f t="shared" si="24"/>
        <v>5</v>
      </c>
      <c r="AS7" s="5">
        <f t="shared" si="25"/>
        <v>3</v>
      </c>
      <c r="AT7" s="5">
        <f t="shared" si="26"/>
        <v>3</v>
      </c>
      <c r="AV7" s="7">
        <f t="shared" si="27"/>
        <v>1</v>
      </c>
      <c r="AW7" s="80">
        <f t="shared" si="28"/>
        <v>51.5</v>
      </c>
      <c r="AX7" s="7"/>
      <c r="AY7" s="7"/>
      <c r="AZ7" s="7"/>
      <c r="BA7" s="7"/>
      <c r="BB7" s="7">
        <v>3</v>
      </c>
      <c r="BC7" s="7"/>
      <c r="BD7" s="7"/>
      <c r="BE7" s="7"/>
      <c r="BF7" s="5">
        <f t="shared" si="29"/>
        <v>110</v>
      </c>
      <c r="BG7" s="5">
        <f t="shared" si="30"/>
        <v>9</v>
      </c>
      <c r="BH7" s="5">
        <f t="shared" si="31"/>
        <v>10</v>
      </c>
      <c r="BI7" s="5">
        <f t="shared" si="32"/>
        <v>8</v>
      </c>
      <c r="BJ7" s="5">
        <f t="shared" si="33"/>
        <v>10</v>
      </c>
      <c r="BK7" s="5">
        <f t="shared" si="33"/>
        <v>8</v>
      </c>
      <c r="BL7" s="5">
        <f t="shared" si="37"/>
        <v>7</v>
      </c>
      <c r="BM7" s="5">
        <f t="shared" si="38"/>
        <v>7</v>
      </c>
      <c r="BN7" s="5">
        <f t="shared" si="39"/>
        <v>5</v>
      </c>
      <c r="BO7" s="5">
        <f t="shared" si="40"/>
        <v>9</v>
      </c>
      <c r="BP7" s="5">
        <f t="shared" si="41"/>
        <v>6</v>
      </c>
      <c r="BQ7" s="5">
        <f t="shared" si="42"/>
        <v>15</v>
      </c>
      <c r="BR7" s="5">
        <f t="shared" si="43"/>
        <v>11</v>
      </c>
      <c r="BS7" s="5">
        <f t="shared" si="44"/>
        <v>5</v>
      </c>
      <c r="BT7" s="5"/>
      <c r="BU7" s="5">
        <f t="shared" si="35"/>
        <v>0</v>
      </c>
      <c r="BV7" s="7">
        <f t="shared" si="36"/>
        <v>110</v>
      </c>
    </row>
    <row r="8" spans="1:74" s="6" customFormat="1" ht="16.5" customHeight="1">
      <c r="A8" s="7">
        <f t="shared" si="45"/>
        <v>4</v>
      </c>
      <c r="B8" s="60" t="s">
        <v>147</v>
      </c>
      <c r="C8" s="7" t="s">
        <v>161</v>
      </c>
      <c r="D8" s="42">
        <f t="shared" si="0"/>
        <v>44</v>
      </c>
      <c r="E8" s="87">
        <v>1</v>
      </c>
      <c r="F8" s="87">
        <v>0</v>
      </c>
      <c r="G8" s="87">
        <v>2</v>
      </c>
      <c r="H8" s="87">
        <v>2</v>
      </c>
      <c r="I8" s="87" t="s">
        <v>104</v>
      </c>
      <c r="J8" s="87">
        <v>0</v>
      </c>
      <c r="K8" s="87">
        <v>8</v>
      </c>
      <c r="L8" s="87">
        <v>7</v>
      </c>
      <c r="M8" s="87">
        <v>8</v>
      </c>
      <c r="N8" s="87">
        <v>2</v>
      </c>
      <c r="O8" s="87">
        <v>6</v>
      </c>
      <c r="P8" s="87">
        <v>7</v>
      </c>
      <c r="Q8" s="87">
        <v>1</v>
      </c>
      <c r="T8" s="5">
        <f t="shared" si="1"/>
        <v>8</v>
      </c>
      <c r="U8" s="5">
        <f t="shared" si="2"/>
        <v>8</v>
      </c>
      <c r="V8" s="5">
        <f t="shared" si="3"/>
        <v>7</v>
      </c>
      <c r="W8" s="5">
        <f t="shared" si="4"/>
        <v>7</v>
      </c>
      <c r="X8" s="5">
        <f t="shared" si="5"/>
        <v>6</v>
      </c>
      <c r="Y8" s="5">
        <f t="shared" si="6"/>
        <v>2</v>
      </c>
      <c r="Z8" s="5">
        <f t="shared" si="7"/>
        <v>2</v>
      </c>
      <c r="AA8" s="5">
        <f t="shared" si="8"/>
        <v>2</v>
      </c>
      <c r="AB8" s="5">
        <f t="shared" si="9"/>
        <v>1</v>
      </c>
      <c r="AC8" s="5">
        <f t="shared" si="10"/>
        <v>1</v>
      </c>
      <c r="AD8" s="5">
        <f t="shared" si="11"/>
        <v>0</v>
      </c>
      <c r="AE8" s="5">
        <f t="shared" si="12"/>
        <v>0</v>
      </c>
      <c r="AF8" s="5">
        <f t="shared" si="13"/>
        <v>0</v>
      </c>
      <c r="AG8" s="108"/>
      <c r="AH8" s="5">
        <f t="shared" si="14"/>
        <v>1</v>
      </c>
      <c r="AI8" s="5">
        <f t="shared" si="15"/>
        <v>0</v>
      </c>
      <c r="AJ8" s="5">
        <f t="shared" si="16"/>
        <v>2</v>
      </c>
      <c r="AK8" s="5">
        <f t="shared" si="17"/>
        <v>2</v>
      </c>
      <c r="AL8" s="5">
        <f t="shared" si="18"/>
        <v>0</v>
      </c>
      <c r="AM8" s="5">
        <f t="shared" si="19"/>
        <v>0</v>
      </c>
      <c r="AN8" s="5">
        <f t="shared" si="20"/>
        <v>8</v>
      </c>
      <c r="AO8" s="5">
        <f t="shared" si="21"/>
        <v>7</v>
      </c>
      <c r="AP8" s="5">
        <f t="shared" si="22"/>
        <v>8</v>
      </c>
      <c r="AQ8" s="5">
        <f t="shared" si="23"/>
        <v>2</v>
      </c>
      <c r="AR8" s="5">
        <f t="shared" si="24"/>
        <v>6</v>
      </c>
      <c r="AS8" s="5">
        <f t="shared" si="25"/>
        <v>7</v>
      </c>
      <c r="AT8" s="5">
        <f t="shared" si="26"/>
        <v>1</v>
      </c>
      <c r="AV8" s="7">
        <f t="shared" si="27"/>
        <v>1</v>
      </c>
      <c r="AW8" s="80">
        <f t="shared" si="28"/>
        <v>43</v>
      </c>
      <c r="AX8" s="7"/>
      <c r="AY8" s="8"/>
      <c r="AZ8" s="8"/>
      <c r="BA8" s="8"/>
      <c r="BB8" s="7">
        <v>4</v>
      </c>
      <c r="BC8" s="7"/>
      <c r="BD8" s="7"/>
      <c r="BE8" s="7"/>
      <c r="BF8" s="5">
        <f t="shared" si="29"/>
        <v>98.5</v>
      </c>
      <c r="BG8" s="5">
        <f t="shared" si="30"/>
        <v>6</v>
      </c>
      <c r="BH8" s="5">
        <f t="shared" si="31"/>
        <v>9</v>
      </c>
      <c r="BI8" s="5">
        <f t="shared" si="32"/>
        <v>10</v>
      </c>
      <c r="BJ8" s="5">
        <f t="shared" si="33"/>
        <v>4</v>
      </c>
      <c r="BK8" s="5">
        <f t="shared" si="33"/>
        <v>0</v>
      </c>
      <c r="BL8" s="5">
        <f t="shared" si="37"/>
        <v>7</v>
      </c>
      <c r="BM8" s="5">
        <f t="shared" si="38"/>
        <v>12</v>
      </c>
      <c r="BN8" s="5">
        <f t="shared" si="39"/>
        <v>7</v>
      </c>
      <c r="BO8" s="5">
        <f t="shared" si="40"/>
        <v>12.5</v>
      </c>
      <c r="BP8" s="5">
        <f t="shared" si="41"/>
        <v>6</v>
      </c>
      <c r="BQ8" s="5">
        <f t="shared" si="42"/>
        <v>11</v>
      </c>
      <c r="BR8" s="5">
        <f t="shared" si="43"/>
        <v>10</v>
      </c>
      <c r="BS8" s="5">
        <f t="shared" si="44"/>
        <v>4</v>
      </c>
      <c r="BT8" s="5"/>
      <c r="BU8" s="5">
        <f t="shared" si="35"/>
        <v>0</v>
      </c>
      <c r="BV8" s="7">
        <f t="shared" si="36"/>
        <v>98.5</v>
      </c>
    </row>
    <row r="9" spans="1:74" s="5" customFormat="1" ht="16.5" customHeight="1">
      <c r="A9" s="5">
        <f t="shared" si="45"/>
        <v>5</v>
      </c>
      <c r="B9" s="59" t="s">
        <v>178</v>
      </c>
      <c r="C9" s="38" t="s">
        <v>161</v>
      </c>
      <c r="D9" s="75">
        <f t="shared" si="0"/>
        <v>42</v>
      </c>
      <c r="E9" s="74">
        <v>2</v>
      </c>
      <c r="F9" s="74">
        <v>8</v>
      </c>
      <c r="G9" s="74" t="s">
        <v>104</v>
      </c>
      <c r="H9" s="74" t="s">
        <v>104</v>
      </c>
      <c r="I9" s="74" t="s">
        <v>104</v>
      </c>
      <c r="J9" s="74">
        <v>4</v>
      </c>
      <c r="K9" s="74">
        <v>7</v>
      </c>
      <c r="L9" s="74">
        <v>4</v>
      </c>
      <c r="M9" s="74">
        <v>9</v>
      </c>
      <c r="N9" s="74">
        <v>8</v>
      </c>
      <c r="O9" s="74" t="s">
        <v>104</v>
      </c>
      <c r="P9" s="74" t="s">
        <v>104</v>
      </c>
      <c r="Q9" s="87" t="s">
        <v>104</v>
      </c>
      <c r="T9" s="5">
        <f t="shared" si="1"/>
        <v>9</v>
      </c>
      <c r="U9" s="5">
        <f t="shared" si="2"/>
        <v>8</v>
      </c>
      <c r="V9" s="5">
        <f t="shared" si="3"/>
        <v>8</v>
      </c>
      <c r="W9" s="5">
        <f t="shared" si="4"/>
        <v>7</v>
      </c>
      <c r="X9" s="5">
        <f t="shared" si="5"/>
        <v>4</v>
      </c>
      <c r="Y9" s="5">
        <f t="shared" si="6"/>
        <v>4</v>
      </c>
      <c r="Z9" s="5">
        <f t="shared" si="7"/>
        <v>2</v>
      </c>
      <c r="AA9" s="5">
        <f t="shared" si="8"/>
        <v>0</v>
      </c>
      <c r="AB9" s="5">
        <f t="shared" si="9"/>
        <v>0</v>
      </c>
      <c r="AC9" s="5">
        <f t="shared" si="10"/>
        <v>0</v>
      </c>
      <c r="AD9" s="5">
        <f t="shared" si="11"/>
        <v>0</v>
      </c>
      <c r="AE9" s="5">
        <f t="shared" si="12"/>
        <v>0</v>
      </c>
      <c r="AF9" s="5">
        <f t="shared" si="13"/>
        <v>0</v>
      </c>
      <c r="AG9" s="108"/>
      <c r="AH9" s="5">
        <f t="shared" si="14"/>
        <v>2</v>
      </c>
      <c r="AI9" s="5">
        <f t="shared" si="15"/>
        <v>8</v>
      </c>
      <c r="AJ9" s="5">
        <f t="shared" si="16"/>
        <v>0</v>
      </c>
      <c r="AK9" s="5">
        <f t="shared" si="17"/>
        <v>0</v>
      </c>
      <c r="AL9" s="5">
        <f t="shared" si="18"/>
        <v>0</v>
      </c>
      <c r="AM9" s="5">
        <f t="shared" si="19"/>
        <v>4</v>
      </c>
      <c r="AN9" s="5">
        <f t="shared" si="20"/>
        <v>7</v>
      </c>
      <c r="AO9" s="5">
        <f t="shared" si="21"/>
        <v>4</v>
      </c>
      <c r="AP9" s="5">
        <f t="shared" si="22"/>
        <v>9</v>
      </c>
      <c r="AQ9" s="5">
        <f t="shared" si="23"/>
        <v>8</v>
      </c>
      <c r="AR9" s="5">
        <f t="shared" si="24"/>
        <v>0</v>
      </c>
      <c r="AS9" s="5">
        <f t="shared" si="25"/>
        <v>0</v>
      </c>
      <c r="AT9" s="5">
        <f t="shared" si="26"/>
        <v>0</v>
      </c>
      <c r="AU9" s="6"/>
      <c r="AV9" s="7">
        <f t="shared" si="27"/>
        <v>6</v>
      </c>
      <c r="AW9" s="80">
        <f t="shared" si="28"/>
        <v>42</v>
      </c>
      <c r="AX9" s="7"/>
      <c r="AY9" s="7"/>
      <c r="AZ9" s="7"/>
      <c r="BA9" s="7"/>
      <c r="BB9" s="7">
        <v>5</v>
      </c>
      <c r="BC9" s="7"/>
      <c r="BD9" s="7"/>
      <c r="BE9" s="7"/>
      <c r="BF9" s="5">
        <f t="shared" si="29"/>
        <v>86</v>
      </c>
      <c r="BG9" s="5">
        <f t="shared" si="30"/>
        <v>3</v>
      </c>
      <c r="BH9" s="5">
        <f t="shared" si="31"/>
        <v>8</v>
      </c>
      <c r="BI9" s="5">
        <f t="shared" si="32"/>
        <v>2</v>
      </c>
      <c r="BJ9" s="5">
        <f t="shared" si="33"/>
        <v>2</v>
      </c>
      <c r="BK9" s="5">
        <f t="shared" si="33"/>
        <v>0</v>
      </c>
      <c r="BL9" s="5">
        <f t="shared" si="37"/>
        <v>4</v>
      </c>
      <c r="BM9" s="5">
        <f t="shared" si="38"/>
        <v>15</v>
      </c>
      <c r="BN9" s="5">
        <f t="shared" si="39"/>
        <v>11</v>
      </c>
      <c r="BO9" s="5">
        <f t="shared" si="40"/>
        <v>17</v>
      </c>
      <c r="BP9" s="5">
        <f t="shared" si="41"/>
        <v>10</v>
      </c>
      <c r="BQ9" s="5">
        <f t="shared" si="42"/>
        <v>6</v>
      </c>
      <c r="BR9" s="5">
        <f t="shared" si="43"/>
        <v>7</v>
      </c>
      <c r="BS9" s="5">
        <f t="shared" si="44"/>
        <v>1</v>
      </c>
      <c r="BU9" s="5">
        <f t="shared" si="35"/>
        <v>2</v>
      </c>
      <c r="BV9" s="7">
        <f t="shared" si="36"/>
        <v>88</v>
      </c>
    </row>
    <row r="10" spans="1:74" s="6" customFormat="1" ht="16.5" customHeight="1">
      <c r="A10" s="5">
        <f t="shared" si="45"/>
        <v>6</v>
      </c>
      <c r="B10" s="60" t="s">
        <v>32</v>
      </c>
      <c r="C10" s="7" t="s">
        <v>136</v>
      </c>
      <c r="D10" s="75">
        <f t="shared" si="0"/>
        <v>40.5</v>
      </c>
      <c r="E10" s="74">
        <v>5</v>
      </c>
      <c r="F10" s="74">
        <v>3</v>
      </c>
      <c r="G10" s="74">
        <v>3</v>
      </c>
      <c r="H10" s="74">
        <v>5</v>
      </c>
      <c r="I10" s="74" t="s">
        <v>104</v>
      </c>
      <c r="J10" s="74">
        <v>3</v>
      </c>
      <c r="K10" s="74">
        <v>2.5</v>
      </c>
      <c r="L10" s="74">
        <v>0</v>
      </c>
      <c r="M10" s="74">
        <v>7</v>
      </c>
      <c r="N10" s="74">
        <v>1</v>
      </c>
      <c r="O10" s="74">
        <v>3</v>
      </c>
      <c r="P10" s="74">
        <v>5</v>
      </c>
      <c r="Q10" s="87">
        <v>3</v>
      </c>
      <c r="R10" s="5"/>
      <c r="S10" s="5"/>
      <c r="T10" s="5">
        <f t="shared" si="1"/>
        <v>7</v>
      </c>
      <c r="U10" s="5">
        <f t="shared" si="2"/>
        <v>5</v>
      </c>
      <c r="V10" s="5">
        <f t="shared" si="3"/>
        <v>5</v>
      </c>
      <c r="W10" s="5">
        <f t="shared" si="4"/>
        <v>5</v>
      </c>
      <c r="X10" s="5">
        <f t="shared" si="5"/>
        <v>3</v>
      </c>
      <c r="Y10" s="5">
        <f t="shared" si="6"/>
        <v>3</v>
      </c>
      <c r="Z10" s="5">
        <f t="shared" si="7"/>
        <v>3</v>
      </c>
      <c r="AA10" s="5">
        <f t="shared" si="8"/>
        <v>3</v>
      </c>
      <c r="AB10" s="5">
        <f t="shared" si="9"/>
        <v>3</v>
      </c>
      <c r="AC10" s="5">
        <f t="shared" si="10"/>
        <v>2.5</v>
      </c>
      <c r="AD10" s="5">
        <f t="shared" si="11"/>
        <v>1</v>
      </c>
      <c r="AE10" s="5">
        <f t="shared" si="12"/>
        <v>0</v>
      </c>
      <c r="AF10" s="5">
        <f t="shared" si="13"/>
        <v>0</v>
      </c>
      <c r="AG10" s="108"/>
      <c r="AH10" s="5">
        <f t="shared" si="14"/>
        <v>5</v>
      </c>
      <c r="AI10" s="5">
        <f t="shared" si="15"/>
        <v>3</v>
      </c>
      <c r="AJ10" s="5">
        <f t="shared" si="16"/>
        <v>3</v>
      </c>
      <c r="AK10" s="5">
        <f t="shared" si="17"/>
        <v>5</v>
      </c>
      <c r="AL10" s="5">
        <f t="shared" si="18"/>
        <v>0</v>
      </c>
      <c r="AM10" s="5">
        <f t="shared" si="19"/>
        <v>3</v>
      </c>
      <c r="AN10" s="5">
        <f t="shared" si="20"/>
        <v>2.5</v>
      </c>
      <c r="AO10" s="5">
        <f t="shared" si="21"/>
        <v>0</v>
      </c>
      <c r="AP10" s="5">
        <f t="shared" si="22"/>
        <v>7</v>
      </c>
      <c r="AQ10" s="5">
        <f t="shared" si="23"/>
        <v>1</v>
      </c>
      <c r="AR10" s="5">
        <f t="shared" si="24"/>
        <v>3</v>
      </c>
      <c r="AS10" s="5">
        <f t="shared" si="25"/>
        <v>5</v>
      </c>
      <c r="AT10" s="5">
        <f t="shared" si="26"/>
        <v>3</v>
      </c>
      <c r="AV10" s="7">
        <f t="shared" si="27"/>
        <v>1</v>
      </c>
      <c r="AW10" s="80">
        <f t="shared" si="28"/>
        <v>37.5</v>
      </c>
      <c r="AX10" s="7"/>
      <c r="AY10" s="8"/>
      <c r="AZ10" s="8"/>
      <c r="BA10" s="8"/>
      <c r="BB10" s="7">
        <v>6</v>
      </c>
      <c r="BC10" s="7"/>
      <c r="BD10" s="7"/>
      <c r="BE10" s="7"/>
      <c r="BF10" s="5">
        <f t="shared" si="29"/>
        <v>82.5</v>
      </c>
      <c r="BG10" s="5">
        <f t="shared" si="30"/>
        <v>7</v>
      </c>
      <c r="BH10" s="5">
        <f t="shared" si="31"/>
        <v>11</v>
      </c>
      <c r="BI10" s="5">
        <f t="shared" si="32"/>
        <v>3</v>
      </c>
      <c r="BJ10" s="5">
        <f t="shared" si="33"/>
        <v>5</v>
      </c>
      <c r="BK10" s="5">
        <f t="shared" si="33"/>
        <v>0</v>
      </c>
      <c r="BL10" s="5">
        <f t="shared" si="37"/>
        <v>7</v>
      </c>
      <c r="BM10" s="5">
        <f t="shared" si="38"/>
        <v>9.5</v>
      </c>
      <c r="BN10" s="5">
        <f t="shared" si="39"/>
        <v>4</v>
      </c>
      <c r="BO10" s="5">
        <f t="shared" si="40"/>
        <v>16</v>
      </c>
      <c r="BP10" s="5">
        <f t="shared" si="41"/>
        <v>9</v>
      </c>
      <c r="BQ10" s="5">
        <f t="shared" si="42"/>
        <v>3</v>
      </c>
      <c r="BR10" s="5">
        <f t="shared" si="43"/>
        <v>5</v>
      </c>
      <c r="BS10" s="5">
        <f t="shared" si="44"/>
        <v>3</v>
      </c>
      <c r="BT10" s="5"/>
      <c r="BU10" s="5">
        <f t="shared" si="35"/>
        <v>0</v>
      </c>
      <c r="BV10" s="7">
        <f t="shared" si="36"/>
        <v>82.5</v>
      </c>
    </row>
    <row r="11" spans="1:74" s="5" customFormat="1" ht="16.5" customHeight="1">
      <c r="A11" s="5">
        <f t="shared" si="45"/>
        <v>7</v>
      </c>
      <c r="B11" s="60" t="s">
        <v>190</v>
      </c>
      <c r="C11" s="7" t="s">
        <v>161</v>
      </c>
      <c r="D11" s="42">
        <f t="shared" si="0"/>
        <v>39</v>
      </c>
      <c r="E11" s="74">
        <v>3</v>
      </c>
      <c r="F11" s="74">
        <v>4</v>
      </c>
      <c r="G11" s="74">
        <v>6</v>
      </c>
      <c r="H11" s="74">
        <v>4</v>
      </c>
      <c r="I11" s="74" t="s">
        <v>104</v>
      </c>
      <c r="J11" s="74">
        <v>4</v>
      </c>
      <c r="K11" s="74">
        <v>9</v>
      </c>
      <c r="L11" s="74">
        <v>1</v>
      </c>
      <c r="M11" s="74" t="s">
        <v>104</v>
      </c>
      <c r="N11" s="74">
        <v>0</v>
      </c>
      <c r="O11" s="74">
        <v>4</v>
      </c>
      <c r="P11" s="74">
        <v>2</v>
      </c>
      <c r="Q11" s="87">
        <v>2</v>
      </c>
      <c r="R11" s="6"/>
      <c r="S11" s="6"/>
      <c r="T11" s="5">
        <f t="shared" si="1"/>
        <v>9</v>
      </c>
      <c r="U11" s="5">
        <f t="shared" si="2"/>
        <v>6</v>
      </c>
      <c r="V11" s="5">
        <f t="shared" si="3"/>
        <v>4</v>
      </c>
      <c r="W11" s="5">
        <f t="shared" si="4"/>
        <v>4</v>
      </c>
      <c r="X11" s="5">
        <f t="shared" si="5"/>
        <v>4</v>
      </c>
      <c r="Y11" s="5">
        <f t="shared" si="6"/>
        <v>4</v>
      </c>
      <c r="Z11" s="5">
        <f t="shared" si="7"/>
        <v>3</v>
      </c>
      <c r="AA11" s="5">
        <f t="shared" si="8"/>
        <v>2</v>
      </c>
      <c r="AB11" s="5">
        <f t="shared" si="9"/>
        <v>2</v>
      </c>
      <c r="AC11" s="5">
        <f t="shared" si="10"/>
        <v>1</v>
      </c>
      <c r="AD11" s="5">
        <f t="shared" si="11"/>
        <v>0</v>
      </c>
      <c r="AE11" s="5">
        <f t="shared" si="12"/>
        <v>0</v>
      </c>
      <c r="AF11" s="5">
        <f t="shared" si="13"/>
        <v>0</v>
      </c>
      <c r="AG11" s="108"/>
      <c r="AH11" s="5">
        <f t="shared" si="14"/>
        <v>3</v>
      </c>
      <c r="AI11" s="5">
        <f t="shared" si="15"/>
        <v>4</v>
      </c>
      <c r="AJ11" s="5">
        <f t="shared" si="16"/>
        <v>6</v>
      </c>
      <c r="AK11" s="5">
        <f t="shared" si="17"/>
        <v>4</v>
      </c>
      <c r="AL11" s="5">
        <f t="shared" si="18"/>
        <v>0</v>
      </c>
      <c r="AM11" s="5">
        <f t="shared" si="19"/>
        <v>4</v>
      </c>
      <c r="AN11" s="5">
        <f t="shared" si="20"/>
        <v>9</v>
      </c>
      <c r="AO11" s="5">
        <f t="shared" si="21"/>
        <v>1</v>
      </c>
      <c r="AP11" s="5">
        <f t="shared" si="22"/>
        <v>0</v>
      </c>
      <c r="AQ11" s="5">
        <f t="shared" si="23"/>
        <v>0</v>
      </c>
      <c r="AR11" s="5">
        <f t="shared" si="24"/>
        <v>4</v>
      </c>
      <c r="AS11" s="5">
        <f t="shared" si="25"/>
        <v>2</v>
      </c>
      <c r="AT11" s="5">
        <f t="shared" si="26"/>
        <v>2</v>
      </c>
      <c r="AU11" s="6"/>
      <c r="AV11" s="7">
        <f t="shared" si="27"/>
        <v>2</v>
      </c>
      <c r="AW11" s="80">
        <f t="shared" si="28"/>
        <v>37</v>
      </c>
      <c r="AX11" s="7"/>
      <c r="AY11" s="7"/>
      <c r="AZ11" s="7"/>
      <c r="BA11" s="7"/>
      <c r="BB11" s="7">
        <v>7</v>
      </c>
      <c r="BC11" s="7"/>
      <c r="BD11" s="7"/>
      <c r="BE11" s="7"/>
      <c r="BF11" s="5">
        <f t="shared" si="29"/>
        <v>79.5</v>
      </c>
      <c r="BG11" s="5">
        <f t="shared" si="30"/>
        <v>8</v>
      </c>
      <c r="BH11" s="5">
        <f t="shared" si="31"/>
        <v>7</v>
      </c>
      <c r="BI11" s="5">
        <f t="shared" si="32"/>
        <v>9</v>
      </c>
      <c r="BJ11" s="5">
        <f t="shared" si="33"/>
        <v>9</v>
      </c>
      <c r="BK11" s="5">
        <f t="shared" si="33"/>
        <v>0</v>
      </c>
      <c r="BL11" s="5">
        <f t="shared" si="37"/>
        <v>7</v>
      </c>
      <c r="BM11" s="5">
        <f t="shared" si="38"/>
        <v>11.5</v>
      </c>
      <c r="BN11" s="5">
        <f t="shared" si="39"/>
        <v>1</v>
      </c>
      <c r="BO11" s="5">
        <f t="shared" si="40"/>
        <v>7</v>
      </c>
      <c r="BP11" s="5">
        <f t="shared" si="41"/>
        <v>1</v>
      </c>
      <c r="BQ11" s="5">
        <f t="shared" si="42"/>
        <v>7</v>
      </c>
      <c r="BR11" s="5">
        <f t="shared" si="43"/>
        <v>7</v>
      </c>
      <c r="BS11" s="5">
        <f t="shared" si="44"/>
        <v>5</v>
      </c>
      <c r="BU11" s="5">
        <f t="shared" si="35"/>
        <v>0</v>
      </c>
      <c r="BV11" s="7">
        <f t="shared" si="36"/>
        <v>79.5</v>
      </c>
    </row>
    <row r="12" spans="1:74" s="8" customFormat="1" ht="16.5" customHeight="1">
      <c r="A12" s="5">
        <f t="shared" si="45"/>
        <v>8</v>
      </c>
      <c r="B12" s="103" t="s">
        <v>159</v>
      </c>
      <c r="C12" s="5" t="s">
        <v>35</v>
      </c>
      <c r="D12" s="75">
        <f t="shared" si="0"/>
        <v>36</v>
      </c>
      <c r="E12" s="74" t="s">
        <v>104</v>
      </c>
      <c r="F12" s="74">
        <v>7</v>
      </c>
      <c r="G12" s="74">
        <v>4</v>
      </c>
      <c r="H12" s="74">
        <v>3</v>
      </c>
      <c r="I12" s="74" t="s">
        <v>104</v>
      </c>
      <c r="J12" s="74" t="s">
        <v>104</v>
      </c>
      <c r="K12" s="74">
        <v>4</v>
      </c>
      <c r="L12" s="74" t="s">
        <v>104</v>
      </c>
      <c r="M12" s="74" t="s">
        <v>104</v>
      </c>
      <c r="N12" s="74">
        <v>5</v>
      </c>
      <c r="O12" s="74">
        <v>12</v>
      </c>
      <c r="P12" s="74" t="s">
        <v>104</v>
      </c>
      <c r="Q12" s="87">
        <v>1</v>
      </c>
      <c r="T12" s="5">
        <f t="shared" si="1"/>
        <v>12</v>
      </c>
      <c r="U12" s="5">
        <f t="shared" si="2"/>
        <v>7</v>
      </c>
      <c r="V12" s="5">
        <f t="shared" si="3"/>
        <v>5</v>
      </c>
      <c r="W12" s="5">
        <f t="shared" si="4"/>
        <v>4</v>
      </c>
      <c r="X12" s="5">
        <f t="shared" si="5"/>
        <v>4</v>
      </c>
      <c r="Y12" s="5">
        <f t="shared" si="6"/>
        <v>3</v>
      </c>
      <c r="Z12" s="5">
        <f t="shared" si="7"/>
        <v>1</v>
      </c>
      <c r="AA12" s="5">
        <f t="shared" si="8"/>
        <v>0</v>
      </c>
      <c r="AB12" s="5">
        <f t="shared" si="9"/>
        <v>0</v>
      </c>
      <c r="AC12" s="5">
        <f t="shared" si="10"/>
        <v>0</v>
      </c>
      <c r="AD12" s="5">
        <f t="shared" si="11"/>
        <v>0</v>
      </c>
      <c r="AE12" s="5">
        <f t="shared" si="12"/>
        <v>0</v>
      </c>
      <c r="AF12" s="5">
        <f t="shared" si="13"/>
        <v>0</v>
      </c>
      <c r="AG12" s="108"/>
      <c r="AH12" s="5">
        <f t="shared" si="14"/>
        <v>0</v>
      </c>
      <c r="AI12" s="5">
        <f t="shared" si="15"/>
        <v>7</v>
      </c>
      <c r="AJ12" s="5">
        <f t="shared" si="16"/>
        <v>4</v>
      </c>
      <c r="AK12" s="5">
        <f t="shared" si="17"/>
        <v>3</v>
      </c>
      <c r="AL12" s="5">
        <f t="shared" si="18"/>
        <v>0</v>
      </c>
      <c r="AM12" s="5">
        <f t="shared" si="19"/>
        <v>0</v>
      </c>
      <c r="AN12" s="5">
        <f t="shared" si="20"/>
        <v>4</v>
      </c>
      <c r="AO12" s="5">
        <f t="shared" si="21"/>
        <v>0</v>
      </c>
      <c r="AP12" s="5">
        <f t="shared" si="22"/>
        <v>0</v>
      </c>
      <c r="AQ12" s="5">
        <f t="shared" si="23"/>
        <v>5</v>
      </c>
      <c r="AR12" s="5">
        <f t="shared" si="24"/>
        <v>12</v>
      </c>
      <c r="AS12" s="5">
        <f t="shared" si="25"/>
        <v>0</v>
      </c>
      <c r="AT12" s="5">
        <f t="shared" si="26"/>
        <v>1</v>
      </c>
      <c r="AV12" s="7">
        <f t="shared" si="27"/>
        <v>6</v>
      </c>
      <c r="AW12" s="80">
        <f t="shared" si="28"/>
        <v>35</v>
      </c>
      <c r="AX12" s="7"/>
      <c r="AY12" s="7"/>
      <c r="AZ12" s="7"/>
      <c r="BA12" s="7"/>
      <c r="BB12" s="7">
        <v>8</v>
      </c>
      <c r="BC12" s="7"/>
      <c r="BD12" s="7"/>
      <c r="BE12" s="7"/>
      <c r="BF12" s="5">
        <f t="shared" si="29"/>
        <v>75</v>
      </c>
      <c r="BG12" s="5">
        <f t="shared" si="30"/>
        <v>3</v>
      </c>
      <c r="BH12" s="5">
        <f t="shared" si="31"/>
        <v>11</v>
      </c>
      <c r="BI12" s="5">
        <f t="shared" si="32"/>
        <v>10</v>
      </c>
      <c r="BJ12" s="5">
        <f t="shared" si="33"/>
        <v>7</v>
      </c>
      <c r="BK12" s="5">
        <f t="shared" si="33"/>
        <v>0</v>
      </c>
      <c r="BL12" s="5">
        <f t="shared" si="37"/>
        <v>4</v>
      </c>
      <c r="BM12" s="5">
        <f t="shared" si="38"/>
        <v>13</v>
      </c>
      <c r="BN12" s="5">
        <f t="shared" si="39"/>
        <v>1</v>
      </c>
      <c r="BO12" s="5">
        <f t="shared" si="40"/>
        <v>0</v>
      </c>
      <c r="BP12" s="5">
        <f t="shared" si="41"/>
        <v>5</v>
      </c>
      <c r="BQ12" s="5">
        <f t="shared" si="42"/>
        <v>16</v>
      </c>
      <c r="BR12" s="5">
        <f t="shared" si="43"/>
        <v>2</v>
      </c>
      <c r="BS12" s="5">
        <f t="shared" si="44"/>
        <v>3</v>
      </c>
      <c r="BT12" s="5"/>
      <c r="BU12" s="5">
        <f t="shared" si="35"/>
        <v>1</v>
      </c>
      <c r="BV12" s="7">
        <f t="shared" si="36"/>
        <v>76</v>
      </c>
    </row>
    <row r="13" spans="1:74" s="6" customFormat="1" ht="16.5" customHeight="1">
      <c r="A13" s="5">
        <f t="shared" si="45"/>
        <v>9</v>
      </c>
      <c r="B13" s="59" t="s">
        <v>118</v>
      </c>
      <c r="C13" s="78" t="s">
        <v>14</v>
      </c>
      <c r="D13" s="42">
        <f t="shared" si="0"/>
        <v>34</v>
      </c>
      <c r="E13" s="74" t="s">
        <v>104</v>
      </c>
      <c r="F13" s="74" t="s">
        <v>104</v>
      </c>
      <c r="G13" s="74">
        <v>12</v>
      </c>
      <c r="H13" s="74">
        <v>6</v>
      </c>
      <c r="I13" s="74" t="s">
        <v>104</v>
      </c>
      <c r="J13" s="74">
        <v>9</v>
      </c>
      <c r="K13" s="74" t="s">
        <v>104</v>
      </c>
      <c r="L13" s="74">
        <v>2</v>
      </c>
      <c r="M13" s="74" t="s">
        <v>104</v>
      </c>
      <c r="N13" s="74" t="s">
        <v>104</v>
      </c>
      <c r="O13" s="74" t="s">
        <v>104</v>
      </c>
      <c r="P13" s="74" t="s">
        <v>104</v>
      </c>
      <c r="Q13" s="87">
        <v>5</v>
      </c>
      <c r="T13" s="5">
        <f t="shared" si="1"/>
        <v>12</v>
      </c>
      <c r="U13" s="5">
        <f t="shared" si="2"/>
        <v>9</v>
      </c>
      <c r="V13" s="5">
        <f t="shared" si="3"/>
        <v>6</v>
      </c>
      <c r="W13" s="5">
        <f t="shared" si="4"/>
        <v>5</v>
      </c>
      <c r="X13" s="5">
        <f t="shared" si="5"/>
        <v>2</v>
      </c>
      <c r="Y13" s="5">
        <f t="shared" si="6"/>
        <v>0</v>
      </c>
      <c r="Z13" s="5">
        <f t="shared" si="7"/>
        <v>0</v>
      </c>
      <c r="AA13" s="5">
        <f t="shared" si="8"/>
        <v>0</v>
      </c>
      <c r="AB13" s="5">
        <f t="shared" si="9"/>
        <v>0</v>
      </c>
      <c r="AC13" s="5">
        <f t="shared" si="10"/>
        <v>0</v>
      </c>
      <c r="AD13" s="5">
        <f t="shared" si="11"/>
        <v>0</v>
      </c>
      <c r="AE13" s="5">
        <f t="shared" si="12"/>
        <v>0</v>
      </c>
      <c r="AF13" s="5">
        <f t="shared" si="13"/>
        <v>0</v>
      </c>
      <c r="AG13" s="108"/>
      <c r="AH13" s="5">
        <f t="shared" si="14"/>
        <v>0</v>
      </c>
      <c r="AI13" s="5">
        <f t="shared" si="15"/>
        <v>0</v>
      </c>
      <c r="AJ13" s="5">
        <f t="shared" si="16"/>
        <v>12</v>
      </c>
      <c r="AK13" s="5">
        <f t="shared" si="17"/>
        <v>6</v>
      </c>
      <c r="AL13" s="5">
        <f t="shared" si="18"/>
        <v>0</v>
      </c>
      <c r="AM13" s="5">
        <f t="shared" si="19"/>
        <v>9</v>
      </c>
      <c r="AN13" s="5">
        <f t="shared" si="20"/>
        <v>0</v>
      </c>
      <c r="AO13" s="5">
        <f t="shared" si="21"/>
        <v>2</v>
      </c>
      <c r="AP13" s="5">
        <f t="shared" si="22"/>
        <v>0</v>
      </c>
      <c r="AQ13" s="5">
        <f t="shared" si="23"/>
        <v>0</v>
      </c>
      <c r="AR13" s="5">
        <f t="shared" si="24"/>
        <v>0</v>
      </c>
      <c r="AS13" s="5">
        <f t="shared" si="25"/>
        <v>0</v>
      </c>
      <c r="AT13" s="5">
        <f t="shared" si="26"/>
        <v>5</v>
      </c>
      <c r="AU13" s="5"/>
      <c r="AV13" s="7">
        <f t="shared" si="27"/>
        <v>8</v>
      </c>
      <c r="AW13" s="80">
        <f t="shared" si="28"/>
        <v>29</v>
      </c>
      <c r="AX13" s="7"/>
      <c r="AY13" s="7"/>
      <c r="AZ13" s="7"/>
      <c r="BA13" s="7"/>
      <c r="BB13" s="7">
        <v>9</v>
      </c>
      <c r="BC13" s="7"/>
      <c r="BD13" s="7"/>
      <c r="BE13" s="7"/>
      <c r="BF13" s="5">
        <f t="shared" si="29"/>
        <v>70</v>
      </c>
      <c r="BG13" s="5">
        <f t="shared" si="30"/>
        <v>0</v>
      </c>
      <c r="BH13" s="5">
        <f t="shared" si="31"/>
        <v>7</v>
      </c>
      <c r="BI13" s="5">
        <f t="shared" si="32"/>
        <v>16</v>
      </c>
      <c r="BJ13" s="5">
        <f t="shared" si="33"/>
        <v>9</v>
      </c>
      <c r="BK13" s="5">
        <f t="shared" si="33"/>
        <v>0</v>
      </c>
      <c r="BL13" s="5">
        <f t="shared" si="37"/>
        <v>9</v>
      </c>
      <c r="BM13" s="5">
        <f t="shared" si="38"/>
        <v>4</v>
      </c>
      <c r="BN13" s="5">
        <f t="shared" si="39"/>
        <v>2</v>
      </c>
      <c r="BO13" s="5">
        <f t="shared" si="40"/>
        <v>0</v>
      </c>
      <c r="BP13" s="5">
        <f t="shared" si="41"/>
        <v>5</v>
      </c>
      <c r="BQ13" s="5">
        <f t="shared" si="42"/>
        <v>12</v>
      </c>
      <c r="BR13" s="5">
        <f t="shared" si="43"/>
        <v>0</v>
      </c>
      <c r="BS13" s="5">
        <f t="shared" si="44"/>
        <v>6</v>
      </c>
      <c r="BT13" s="5"/>
      <c r="BU13" s="5">
        <f t="shared" si="35"/>
        <v>1</v>
      </c>
      <c r="BV13" s="7">
        <f t="shared" si="36"/>
        <v>71</v>
      </c>
    </row>
    <row r="14" spans="1:74" s="6" customFormat="1" ht="16.5" customHeight="1">
      <c r="A14" s="5">
        <f t="shared" si="45"/>
        <v>10</v>
      </c>
      <c r="B14" s="59" t="s">
        <v>97</v>
      </c>
      <c r="C14" s="5" t="s">
        <v>136</v>
      </c>
      <c r="D14" s="75">
        <f t="shared" si="0"/>
        <v>33</v>
      </c>
      <c r="E14" s="74">
        <v>1</v>
      </c>
      <c r="F14" s="74" t="s">
        <v>104</v>
      </c>
      <c r="G14" s="74">
        <v>10</v>
      </c>
      <c r="H14" s="74">
        <v>0</v>
      </c>
      <c r="I14" s="74" t="s">
        <v>104</v>
      </c>
      <c r="J14" s="74">
        <v>2</v>
      </c>
      <c r="K14" s="74">
        <v>0</v>
      </c>
      <c r="L14" s="74">
        <v>4</v>
      </c>
      <c r="M14" s="74">
        <v>1</v>
      </c>
      <c r="N14" s="74">
        <v>7</v>
      </c>
      <c r="O14" s="74">
        <v>0</v>
      </c>
      <c r="P14" s="74">
        <v>1</v>
      </c>
      <c r="Q14" s="87">
        <v>7</v>
      </c>
      <c r="R14" s="5"/>
      <c r="S14" s="5"/>
      <c r="T14" s="5">
        <f t="shared" si="1"/>
        <v>10</v>
      </c>
      <c r="U14" s="5">
        <f t="shared" si="2"/>
        <v>7</v>
      </c>
      <c r="V14" s="5">
        <f t="shared" si="3"/>
        <v>7</v>
      </c>
      <c r="W14" s="5">
        <f t="shared" si="4"/>
        <v>4</v>
      </c>
      <c r="X14" s="5">
        <f t="shared" si="5"/>
        <v>2</v>
      </c>
      <c r="Y14" s="5">
        <f t="shared" si="6"/>
        <v>1</v>
      </c>
      <c r="Z14" s="5">
        <f t="shared" si="7"/>
        <v>1</v>
      </c>
      <c r="AA14" s="5">
        <f t="shared" si="8"/>
        <v>1</v>
      </c>
      <c r="AB14" s="5">
        <f t="shared" si="9"/>
        <v>0</v>
      </c>
      <c r="AC14" s="5">
        <f t="shared" si="10"/>
        <v>0</v>
      </c>
      <c r="AD14" s="5">
        <f t="shared" si="11"/>
        <v>0</v>
      </c>
      <c r="AE14" s="5">
        <f t="shared" si="12"/>
        <v>0</v>
      </c>
      <c r="AF14" s="5">
        <f t="shared" si="13"/>
        <v>0</v>
      </c>
      <c r="AG14" s="108"/>
      <c r="AH14" s="5">
        <f t="shared" si="14"/>
        <v>1</v>
      </c>
      <c r="AI14" s="5">
        <f t="shared" si="15"/>
        <v>0</v>
      </c>
      <c r="AJ14" s="5">
        <f t="shared" si="16"/>
        <v>10</v>
      </c>
      <c r="AK14" s="5">
        <f t="shared" si="17"/>
        <v>0</v>
      </c>
      <c r="AL14" s="5">
        <f t="shared" si="18"/>
        <v>0</v>
      </c>
      <c r="AM14" s="5">
        <f t="shared" si="19"/>
        <v>2</v>
      </c>
      <c r="AN14" s="5">
        <f t="shared" si="20"/>
        <v>0</v>
      </c>
      <c r="AO14" s="5">
        <f t="shared" si="21"/>
        <v>4</v>
      </c>
      <c r="AP14" s="5">
        <f t="shared" si="22"/>
        <v>1</v>
      </c>
      <c r="AQ14" s="5">
        <f t="shared" si="23"/>
        <v>7</v>
      </c>
      <c r="AR14" s="5">
        <f t="shared" si="24"/>
        <v>0</v>
      </c>
      <c r="AS14" s="5">
        <f t="shared" si="25"/>
        <v>1</v>
      </c>
      <c r="AT14" s="5">
        <f t="shared" si="26"/>
        <v>7</v>
      </c>
      <c r="AV14" s="7">
        <f t="shared" si="27"/>
        <v>2</v>
      </c>
      <c r="AW14" s="80">
        <f t="shared" si="28"/>
        <v>26</v>
      </c>
      <c r="AX14" s="7"/>
      <c r="AY14" s="7"/>
      <c r="AZ14" s="7"/>
      <c r="BA14" s="7"/>
      <c r="BB14" s="7">
        <v>10</v>
      </c>
      <c r="BC14" s="7"/>
      <c r="BD14" s="7"/>
      <c r="BE14" s="7"/>
      <c r="BF14" s="5">
        <f t="shared" si="29"/>
        <v>67</v>
      </c>
      <c r="BG14" s="5">
        <f t="shared" si="30"/>
        <v>1</v>
      </c>
      <c r="BH14" s="5">
        <f t="shared" si="31"/>
        <v>0</v>
      </c>
      <c r="BI14" s="5">
        <f t="shared" si="32"/>
        <v>22</v>
      </c>
      <c r="BJ14" s="5">
        <f t="shared" si="33"/>
        <v>6</v>
      </c>
      <c r="BK14" s="5">
        <f t="shared" si="33"/>
        <v>0</v>
      </c>
      <c r="BL14" s="5">
        <f t="shared" si="37"/>
        <v>11</v>
      </c>
      <c r="BM14" s="5">
        <f t="shared" si="38"/>
        <v>0</v>
      </c>
      <c r="BN14" s="5">
        <f t="shared" si="39"/>
        <v>6</v>
      </c>
      <c r="BO14" s="5">
        <f t="shared" si="40"/>
        <v>1</v>
      </c>
      <c r="BP14" s="5">
        <f t="shared" si="41"/>
        <v>7</v>
      </c>
      <c r="BQ14" s="5">
        <f t="shared" si="42"/>
        <v>0</v>
      </c>
      <c r="BR14" s="5">
        <f t="shared" si="43"/>
        <v>1</v>
      </c>
      <c r="BS14" s="5">
        <f t="shared" si="44"/>
        <v>12</v>
      </c>
      <c r="BT14" s="5"/>
      <c r="BU14" s="5">
        <f t="shared" si="35"/>
        <v>0</v>
      </c>
      <c r="BV14" s="7">
        <f t="shared" si="36"/>
        <v>67</v>
      </c>
    </row>
    <row r="15" spans="1:74" s="5" customFormat="1" ht="16.5" customHeight="1">
      <c r="A15" s="5">
        <f t="shared" si="45"/>
        <v>11</v>
      </c>
      <c r="B15" s="60" t="s">
        <v>18</v>
      </c>
      <c r="C15" s="77" t="s">
        <v>14</v>
      </c>
      <c r="D15" s="42">
        <f t="shared" si="0"/>
        <v>32</v>
      </c>
      <c r="E15" s="74">
        <v>9</v>
      </c>
      <c r="F15" s="74" t="s">
        <v>104</v>
      </c>
      <c r="G15" s="74">
        <v>0</v>
      </c>
      <c r="H15" s="74">
        <v>10</v>
      </c>
      <c r="I15" s="74" t="s">
        <v>104</v>
      </c>
      <c r="J15" s="74">
        <v>2</v>
      </c>
      <c r="K15" s="74" t="s">
        <v>104</v>
      </c>
      <c r="L15" s="74">
        <v>3</v>
      </c>
      <c r="M15" s="74" t="s">
        <v>104</v>
      </c>
      <c r="N15" s="74">
        <v>3</v>
      </c>
      <c r="O15" s="74">
        <v>5</v>
      </c>
      <c r="P15" s="74" t="s">
        <v>104</v>
      </c>
      <c r="Q15" s="87" t="s">
        <v>104</v>
      </c>
      <c r="R15" s="6"/>
      <c r="S15" s="6"/>
      <c r="T15" s="5">
        <f t="shared" si="1"/>
        <v>10</v>
      </c>
      <c r="U15" s="5">
        <f t="shared" si="2"/>
        <v>9</v>
      </c>
      <c r="V15" s="5">
        <f t="shared" si="3"/>
        <v>5</v>
      </c>
      <c r="W15" s="5">
        <f t="shared" si="4"/>
        <v>3</v>
      </c>
      <c r="X15" s="5">
        <f t="shared" si="5"/>
        <v>3</v>
      </c>
      <c r="Y15" s="5">
        <f t="shared" si="6"/>
        <v>2</v>
      </c>
      <c r="Z15" s="5">
        <f t="shared" si="7"/>
        <v>0</v>
      </c>
      <c r="AA15" s="5">
        <f t="shared" si="8"/>
        <v>0</v>
      </c>
      <c r="AB15" s="5">
        <f t="shared" si="9"/>
        <v>0</v>
      </c>
      <c r="AC15" s="5">
        <f t="shared" si="10"/>
        <v>0</v>
      </c>
      <c r="AD15" s="5">
        <f t="shared" si="11"/>
        <v>0</v>
      </c>
      <c r="AE15" s="5">
        <f t="shared" si="12"/>
        <v>0</v>
      </c>
      <c r="AF15" s="5">
        <f t="shared" si="13"/>
        <v>0</v>
      </c>
      <c r="AG15" s="108"/>
      <c r="AH15" s="5">
        <f t="shared" si="14"/>
        <v>9</v>
      </c>
      <c r="AI15" s="5">
        <f t="shared" si="15"/>
        <v>0</v>
      </c>
      <c r="AJ15" s="5">
        <f t="shared" si="16"/>
        <v>0</v>
      </c>
      <c r="AK15" s="5">
        <f t="shared" si="17"/>
        <v>10</v>
      </c>
      <c r="AL15" s="5">
        <f t="shared" si="18"/>
        <v>0</v>
      </c>
      <c r="AM15" s="5">
        <f t="shared" si="19"/>
        <v>2</v>
      </c>
      <c r="AN15" s="5">
        <f t="shared" si="20"/>
        <v>0</v>
      </c>
      <c r="AO15" s="5">
        <f t="shared" si="21"/>
        <v>3</v>
      </c>
      <c r="AP15" s="5">
        <f t="shared" si="22"/>
        <v>0</v>
      </c>
      <c r="AQ15" s="5">
        <f t="shared" si="23"/>
        <v>3</v>
      </c>
      <c r="AR15" s="5">
        <f t="shared" si="24"/>
        <v>5</v>
      </c>
      <c r="AS15" s="5">
        <f t="shared" si="25"/>
        <v>0</v>
      </c>
      <c r="AT15" s="5">
        <f t="shared" si="26"/>
        <v>0</v>
      </c>
      <c r="AV15" s="7">
        <f t="shared" si="27"/>
        <v>6</v>
      </c>
      <c r="AW15" s="80">
        <f t="shared" si="28"/>
        <v>32</v>
      </c>
      <c r="AX15" s="7"/>
      <c r="AY15" s="7"/>
      <c r="AZ15" s="7"/>
      <c r="BA15" s="7"/>
      <c r="BB15" s="7">
        <v>11</v>
      </c>
      <c r="BC15" s="7"/>
      <c r="BD15" s="7"/>
      <c r="BE15" s="7"/>
      <c r="BF15" s="5">
        <f t="shared" si="29"/>
        <v>65</v>
      </c>
      <c r="BG15" s="5">
        <f t="shared" si="30"/>
        <v>10</v>
      </c>
      <c r="BH15" s="5">
        <f t="shared" si="31"/>
        <v>0</v>
      </c>
      <c r="BI15" s="5">
        <f t="shared" si="32"/>
        <v>10</v>
      </c>
      <c r="BJ15" s="5">
        <f t="shared" si="33"/>
        <v>10</v>
      </c>
      <c r="BK15" s="5">
        <f t="shared" si="33"/>
        <v>0</v>
      </c>
      <c r="BL15" s="5">
        <f t="shared" si="37"/>
        <v>4</v>
      </c>
      <c r="BM15" s="5">
        <f t="shared" si="38"/>
        <v>0</v>
      </c>
      <c r="BN15" s="5">
        <f t="shared" si="39"/>
        <v>7</v>
      </c>
      <c r="BO15" s="5">
        <f t="shared" si="40"/>
        <v>1</v>
      </c>
      <c r="BP15" s="5">
        <f t="shared" si="41"/>
        <v>10</v>
      </c>
      <c r="BQ15" s="5">
        <f t="shared" si="42"/>
        <v>5</v>
      </c>
      <c r="BR15" s="5">
        <f t="shared" si="43"/>
        <v>1</v>
      </c>
      <c r="BS15" s="5">
        <f t="shared" si="44"/>
        <v>7</v>
      </c>
      <c r="BU15" s="5">
        <f t="shared" si="35"/>
        <v>0</v>
      </c>
      <c r="BV15" s="7">
        <f t="shared" si="36"/>
        <v>65</v>
      </c>
    </row>
    <row r="16" spans="1:74" s="5" customFormat="1" ht="16.5" customHeight="1">
      <c r="A16" s="5">
        <f t="shared" si="45"/>
        <v>12</v>
      </c>
      <c r="B16" s="60" t="s">
        <v>16</v>
      </c>
      <c r="C16" s="77" t="s">
        <v>113</v>
      </c>
      <c r="D16" s="42">
        <f t="shared" si="0"/>
        <v>30.5</v>
      </c>
      <c r="E16" s="74">
        <v>0</v>
      </c>
      <c r="F16" s="74">
        <v>2</v>
      </c>
      <c r="G16" s="74">
        <v>3</v>
      </c>
      <c r="H16" s="74">
        <v>5</v>
      </c>
      <c r="I16" s="74">
        <v>7</v>
      </c>
      <c r="J16" s="74">
        <v>8</v>
      </c>
      <c r="K16" s="74">
        <v>2.5</v>
      </c>
      <c r="L16" s="74" t="s">
        <v>104</v>
      </c>
      <c r="M16" s="74" t="s">
        <v>104</v>
      </c>
      <c r="N16" s="74">
        <v>1</v>
      </c>
      <c r="O16" s="74">
        <v>2</v>
      </c>
      <c r="P16" s="74" t="s">
        <v>104</v>
      </c>
      <c r="Q16" s="87">
        <v>0</v>
      </c>
      <c r="T16" s="5">
        <f t="shared" si="1"/>
        <v>8</v>
      </c>
      <c r="U16" s="5">
        <f t="shared" si="2"/>
        <v>7</v>
      </c>
      <c r="V16" s="5">
        <f t="shared" si="3"/>
        <v>5</v>
      </c>
      <c r="W16" s="5">
        <f t="shared" si="4"/>
        <v>3</v>
      </c>
      <c r="X16" s="5">
        <f t="shared" si="5"/>
        <v>2.5</v>
      </c>
      <c r="Y16" s="5">
        <f t="shared" si="6"/>
        <v>2</v>
      </c>
      <c r="Z16" s="5">
        <f t="shared" si="7"/>
        <v>2</v>
      </c>
      <c r="AA16" s="5">
        <f t="shared" si="8"/>
        <v>1</v>
      </c>
      <c r="AB16" s="5">
        <f t="shared" si="9"/>
        <v>0</v>
      </c>
      <c r="AC16" s="5">
        <f t="shared" si="10"/>
        <v>0</v>
      </c>
      <c r="AD16" s="5">
        <f t="shared" si="11"/>
        <v>0</v>
      </c>
      <c r="AE16" s="5">
        <f t="shared" si="12"/>
        <v>0</v>
      </c>
      <c r="AF16" s="5">
        <f t="shared" si="13"/>
        <v>0</v>
      </c>
      <c r="AG16" s="108"/>
      <c r="AH16" s="5">
        <f t="shared" si="14"/>
        <v>0</v>
      </c>
      <c r="AI16" s="5">
        <f t="shared" si="15"/>
        <v>2</v>
      </c>
      <c r="AJ16" s="5">
        <f t="shared" si="16"/>
        <v>3</v>
      </c>
      <c r="AK16" s="5">
        <f t="shared" si="17"/>
        <v>5</v>
      </c>
      <c r="AL16" s="5">
        <f t="shared" si="18"/>
        <v>7</v>
      </c>
      <c r="AM16" s="5">
        <f t="shared" si="19"/>
        <v>8</v>
      </c>
      <c r="AN16" s="5">
        <f t="shared" si="20"/>
        <v>2.5</v>
      </c>
      <c r="AO16" s="5">
        <f t="shared" si="21"/>
        <v>0</v>
      </c>
      <c r="AP16" s="5">
        <f t="shared" si="22"/>
        <v>0</v>
      </c>
      <c r="AQ16" s="5">
        <f t="shared" si="23"/>
        <v>1</v>
      </c>
      <c r="AR16" s="5">
        <f t="shared" si="24"/>
        <v>2</v>
      </c>
      <c r="AS16" s="5">
        <f t="shared" si="25"/>
        <v>0</v>
      </c>
      <c r="AT16" s="5">
        <f t="shared" si="26"/>
        <v>0</v>
      </c>
      <c r="AU16" s="6"/>
      <c r="AV16" s="7">
        <f t="shared" si="27"/>
        <v>3</v>
      </c>
      <c r="AW16" s="80">
        <f t="shared" si="28"/>
        <v>30.5</v>
      </c>
      <c r="AX16" s="7"/>
      <c r="AY16" s="7"/>
      <c r="AZ16" s="7"/>
      <c r="BA16" s="7"/>
      <c r="BB16" s="7">
        <v>12</v>
      </c>
      <c r="BC16" s="7"/>
      <c r="BD16" s="7"/>
      <c r="BE16" s="7"/>
      <c r="BF16" s="5">
        <f t="shared" si="29"/>
        <v>62.5</v>
      </c>
      <c r="BG16" s="5">
        <f t="shared" si="30"/>
        <v>9</v>
      </c>
      <c r="BH16" s="5">
        <f t="shared" si="31"/>
        <v>2</v>
      </c>
      <c r="BI16" s="5">
        <f t="shared" si="32"/>
        <v>3</v>
      </c>
      <c r="BJ16" s="5">
        <f t="shared" si="33"/>
        <v>15</v>
      </c>
      <c r="BK16" s="5">
        <f t="shared" si="33"/>
        <v>7</v>
      </c>
      <c r="BL16" s="5">
        <f t="shared" si="37"/>
        <v>10</v>
      </c>
      <c r="BM16" s="5">
        <f t="shared" si="38"/>
        <v>2.5</v>
      </c>
      <c r="BN16" s="5">
        <f t="shared" si="39"/>
        <v>3</v>
      </c>
      <c r="BO16" s="5">
        <f t="shared" si="40"/>
        <v>0</v>
      </c>
      <c r="BP16" s="5">
        <f t="shared" si="41"/>
        <v>4</v>
      </c>
      <c r="BQ16" s="5">
        <f t="shared" si="42"/>
        <v>7</v>
      </c>
      <c r="BR16" s="5">
        <f t="shared" si="43"/>
        <v>0</v>
      </c>
      <c r="BS16" s="5">
        <f t="shared" si="44"/>
        <v>0</v>
      </c>
      <c r="BU16" s="5">
        <f t="shared" si="35"/>
        <v>1</v>
      </c>
      <c r="BV16" s="7">
        <f t="shared" si="36"/>
        <v>63.5</v>
      </c>
    </row>
    <row r="17" spans="1:74" s="5" customFormat="1" ht="16.5" customHeight="1">
      <c r="A17" s="5">
        <f t="shared" si="45"/>
        <v>13</v>
      </c>
      <c r="B17" s="59" t="s">
        <v>101</v>
      </c>
      <c r="C17" s="5" t="s">
        <v>136</v>
      </c>
      <c r="D17" s="75">
        <f t="shared" si="0"/>
        <v>28</v>
      </c>
      <c r="E17" s="74" t="s">
        <v>104</v>
      </c>
      <c r="F17" s="74">
        <v>5</v>
      </c>
      <c r="G17" s="74">
        <v>4</v>
      </c>
      <c r="H17" s="74" t="s">
        <v>104</v>
      </c>
      <c r="I17" s="74" t="s">
        <v>104</v>
      </c>
      <c r="J17" s="74" t="s">
        <v>104</v>
      </c>
      <c r="K17" s="74">
        <v>0</v>
      </c>
      <c r="L17" s="74">
        <v>0</v>
      </c>
      <c r="M17" s="74">
        <v>2</v>
      </c>
      <c r="N17" s="74">
        <v>9</v>
      </c>
      <c r="O17" s="74">
        <v>4</v>
      </c>
      <c r="P17" s="74">
        <v>4</v>
      </c>
      <c r="Q17" s="87" t="s">
        <v>104</v>
      </c>
      <c r="R17" s="6"/>
      <c r="S17" s="6"/>
      <c r="T17" s="5">
        <f t="shared" si="1"/>
        <v>9</v>
      </c>
      <c r="U17" s="5">
        <f t="shared" si="2"/>
        <v>5</v>
      </c>
      <c r="V17" s="5">
        <f t="shared" si="3"/>
        <v>4</v>
      </c>
      <c r="W17" s="5">
        <f t="shared" si="4"/>
        <v>4</v>
      </c>
      <c r="X17" s="5">
        <f t="shared" si="5"/>
        <v>4</v>
      </c>
      <c r="Y17" s="5">
        <f t="shared" si="6"/>
        <v>2</v>
      </c>
      <c r="Z17" s="5">
        <f t="shared" si="7"/>
        <v>0</v>
      </c>
      <c r="AA17" s="5">
        <f t="shared" si="8"/>
        <v>0</v>
      </c>
      <c r="AB17" s="5">
        <f t="shared" si="9"/>
        <v>0</v>
      </c>
      <c r="AC17" s="5">
        <f t="shared" si="10"/>
        <v>0</v>
      </c>
      <c r="AD17" s="5">
        <f t="shared" si="11"/>
        <v>0</v>
      </c>
      <c r="AE17" s="5">
        <f t="shared" si="12"/>
        <v>0</v>
      </c>
      <c r="AF17" s="5">
        <f t="shared" si="13"/>
        <v>0</v>
      </c>
      <c r="AG17" s="108"/>
      <c r="AH17" s="5">
        <f t="shared" si="14"/>
        <v>0</v>
      </c>
      <c r="AI17" s="5">
        <f t="shared" si="15"/>
        <v>5</v>
      </c>
      <c r="AJ17" s="5">
        <f t="shared" si="16"/>
        <v>4</v>
      </c>
      <c r="AK17" s="5">
        <f t="shared" si="17"/>
        <v>0</v>
      </c>
      <c r="AL17" s="5">
        <f t="shared" si="18"/>
        <v>0</v>
      </c>
      <c r="AM17" s="5">
        <f t="shared" si="19"/>
        <v>0</v>
      </c>
      <c r="AN17" s="5">
        <f t="shared" si="20"/>
        <v>0</v>
      </c>
      <c r="AO17" s="5">
        <f t="shared" si="21"/>
        <v>0</v>
      </c>
      <c r="AP17" s="5">
        <f t="shared" si="22"/>
        <v>2</v>
      </c>
      <c r="AQ17" s="5">
        <f t="shared" si="23"/>
        <v>9</v>
      </c>
      <c r="AR17" s="5">
        <f t="shared" si="24"/>
        <v>4</v>
      </c>
      <c r="AS17" s="5">
        <f t="shared" si="25"/>
        <v>4</v>
      </c>
      <c r="AT17" s="5">
        <f t="shared" si="26"/>
        <v>0</v>
      </c>
      <c r="AU17" s="6"/>
      <c r="AV17" s="7">
        <f t="shared" si="27"/>
        <v>5</v>
      </c>
      <c r="AW17" s="80">
        <f t="shared" si="28"/>
        <v>28</v>
      </c>
      <c r="AX17" s="7"/>
      <c r="AY17" s="7"/>
      <c r="AZ17" s="7"/>
      <c r="BA17" s="7"/>
      <c r="BB17" s="7">
        <v>13</v>
      </c>
      <c r="BC17" s="7"/>
      <c r="BD17" s="7"/>
      <c r="BE17" s="7"/>
      <c r="BF17" s="5">
        <f t="shared" si="29"/>
        <v>58.5</v>
      </c>
      <c r="BG17" s="5">
        <f t="shared" si="30"/>
        <v>0</v>
      </c>
      <c r="BH17" s="5">
        <f t="shared" si="31"/>
        <v>7</v>
      </c>
      <c r="BI17" s="5">
        <f t="shared" si="32"/>
        <v>7</v>
      </c>
      <c r="BJ17" s="5">
        <f t="shared" si="33"/>
        <v>5</v>
      </c>
      <c r="BK17" s="5">
        <f t="shared" si="33"/>
        <v>7</v>
      </c>
      <c r="BL17" s="5">
        <f t="shared" si="37"/>
        <v>8</v>
      </c>
      <c r="BM17" s="5">
        <f t="shared" si="38"/>
        <v>2.5</v>
      </c>
      <c r="BN17" s="5">
        <f t="shared" si="39"/>
        <v>0</v>
      </c>
      <c r="BO17" s="5">
        <f t="shared" si="40"/>
        <v>2</v>
      </c>
      <c r="BP17" s="5">
        <f t="shared" si="41"/>
        <v>10</v>
      </c>
      <c r="BQ17" s="5">
        <f t="shared" si="42"/>
        <v>6</v>
      </c>
      <c r="BR17" s="5">
        <f t="shared" si="43"/>
        <v>4</v>
      </c>
      <c r="BS17" s="5">
        <f t="shared" si="44"/>
        <v>0</v>
      </c>
      <c r="BU17" s="5">
        <f t="shared" si="35"/>
        <v>1</v>
      </c>
      <c r="BV17" s="7">
        <f t="shared" si="36"/>
        <v>59.5</v>
      </c>
    </row>
    <row r="18" spans="1:74" s="6" customFormat="1" ht="16.5" customHeight="1">
      <c r="A18" s="5">
        <f t="shared" si="45"/>
        <v>14</v>
      </c>
      <c r="B18" s="59" t="s">
        <v>15</v>
      </c>
      <c r="C18" s="5" t="s">
        <v>14</v>
      </c>
      <c r="D18" s="75">
        <f t="shared" si="0"/>
        <v>27.5</v>
      </c>
      <c r="E18" s="74">
        <v>0.5</v>
      </c>
      <c r="F18" s="74" t="s">
        <v>104</v>
      </c>
      <c r="G18" s="74" t="s">
        <v>104</v>
      </c>
      <c r="H18" s="74">
        <v>2</v>
      </c>
      <c r="I18" s="74" t="s">
        <v>104</v>
      </c>
      <c r="J18" s="74">
        <v>5</v>
      </c>
      <c r="K18" s="74" t="s">
        <v>104</v>
      </c>
      <c r="L18" s="74">
        <v>8</v>
      </c>
      <c r="M18" s="74" t="s">
        <v>104</v>
      </c>
      <c r="N18" s="74">
        <v>1</v>
      </c>
      <c r="O18" s="74">
        <v>2</v>
      </c>
      <c r="P18" s="74" t="s">
        <v>104</v>
      </c>
      <c r="Q18" s="74">
        <v>9</v>
      </c>
      <c r="T18" s="5">
        <f t="shared" si="1"/>
        <v>9</v>
      </c>
      <c r="U18" s="5">
        <f t="shared" si="2"/>
        <v>8</v>
      </c>
      <c r="V18" s="5">
        <f t="shared" si="3"/>
        <v>5</v>
      </c>
      <c r="W18" s="5">
        <f t="shared" si="4"/>
        <v>2</v>
      </c>
      <c r="X18" s="5">
        <f t="shared" si="5"/>
        <v>2</v>
      </c>
      <c r="Y18" s="5">
        <f t="shared" si="6"/>
        <v>1</v>
      </c>
      <c r="Z18" s="5">
        <f t="shared" si="7"/>
        <v>0.5</v>
      </c>
      <c r="AA18" s="5">
        <f t="shared" si="8"/>
        <v>0</v>
      </c>
      <c r="AB18" s="5">
        <f t="shared" si="9"/>
        <v>0</v>
      </c>
      <c r="AC18" s="5">
        <f t="shared" si="10"/>
        <v>0</v>
      </c>
      <c r="AD18" s="5">
        <f t="shared" si="11"/>
        <v>0</v>
      </c>
      <c r="AE18" s="5">
        <f t="shared" si="12"/>
        <v>0</v>
      </c>
      <c r="AF18" s="5">
        <f t="shared" si="13"/>
        <v>0</v>
      </c>
      <c r="AG18" s="108"/>
      <c r="AH18" s="5">
        <f t="shared" si="14"/>
        <v>0.5</v>
      </c>
      <c r="AI18" s="5">
        <f t="shared" si="15"/>
        <v>0</v>
      </c>
      <c r="AJ18" s="5">
        <f t="shared" si="16"/>
        <v>0</v>
      </c>
      <c r="AK18" s="5">
        <f t="shared" si="17"/>
        <v>2</v>
      </c>
      <c r="AL18" s="5">
        <f t="shared" si="18"/>
        <v>0</v>
      </c>
      <c r="AM18" s="5">
        <f t="shared" si="19"/>
        <v>5</v>
      </c>
      <c r="AN18" s="5">
        <f t="shared" si="20"/>
        <v>0</v>
      </c>
      <c r="AO18" s="5">
        <f t="shared" si="21"/>
        <v>8</v>
      </c>
      <c r="AP18" s="5">
        <f t="shared" si="22"/>
        <v>0</v>
      </c>
      <c r="AQ18" s="5">
        <f t="shared" si="23"/>
        <v>1</v>
      </c>
      <c r="AR18" s="5">
        <f t="shared" si="24"/>
        <v>2</v>
      </c>
      <c r="AS18" s="5">
        <f t="shared" si="25"/>
        <v>0</v>
      </c>
      <c r="AT18" s="5">
        <f t="shared" si="26"/>
        <v>9</v>
      </c>
      <c r="AU18" s="5"/>
      <c r="AV18" s="7">
        <f t="shared" si="27"/>
        <v>6</v>
      </c>
      <c r="AW18" s="80">
        <f t="shared" si="28"/>
        <v>18.5</v>
      </c>
      <c r="AX18" s="7"/>
      <c r="AY18" s="7"/>
      <c r="AZ18" s="7"/>
      <c r="BA18" s="7"/>
      <c r="BB18" s="7">
        <v>14</v>
      </c>
      <c r="BC18" s="7"/>
      <c r="BD18" s="7"/>
      <c r="BE18" s="7"/>
      <c r="BF18" s="5">
        <f t="shared" si="29"/>
        <v>55.5</v>
      </c>
      <c r="BG18" s="5">
        <f t="shared" si="30"/>
        <v>0.5</v>
      </c>
      <c r="BH18" s="5">
        <f t="shared" si="31"/>
        <v>5</v>
      </c>
      <c r="BI18" s="5">
        <f t="shared" si="32"/>
        <v>4</v>
      </c>
      <c r="BJ18" s="5">
        <f t="shared" si="33"/>
        <v>2</v>
      </c>
      <c r="BK18" s="5">
        <f t="shared" si="33"/>
        <v>0</v>
      </c>
      <c r="BL18" s="5">
        <f t="shared" si="37"/>
        <v>5</v>
      </c>
      <c r="BM18" s="5">
        <f t="shared" si="38"/>
        <v>0</v>
      </c>
      <c r="BN18" s="5">
        <f t="shared" si="39"/>
        <v>8</v>
      </c>
      <c r="BO18" s="5">
        <f t="shared" si="40"/>
        <v>2</v>
      </c>
      <c r="BP18" s="5">
        <f t="shared" si="41"/>
        <v>10</v>
      </c>
      <c r="BQ18" s="5">
        <f t="shared" si="42"/>
        <v>6</v>
      </c>
      <c r="BR18" s="5">
        <f t="shared" si="43"/>
        <v>4</v>
      </c>
      <c r="BS18" s="5">
        <f t="shared" si="44"/>
        <v>9</v>
      </c>
      <c r="BT18" s="5"/>
      <c r="BU18" s="5">
        <f t="shared" si="35"/>
        <v>2</v>
      </c>
      <c r="BV18" s="7">
        <f t="shared" si="36"/>
        <v>57.5</v>
      </c>
    </row>
    <row r="19" spans="1:74" s="6" customFormat="1" ht="16.5" customHeight="1" thickBot="1">
      <c r="A19" s="118">
        <f t="shared" si="45"/>
        <v>15</v>
      </c>
      <c r="B19" s="119" t="s">
        <v>157</v>
      </c>
      <c r="C19" s="118" t="s">
        <v>215</v>
      </c>
      <c r="D19" s="120">
        <f t="shared" si="0"/>
        <v>27.5</v>
      </c>
      <c r="E19" s="121">
        <v>0.5</v>
      </c>
      <c r="F19" s="121">
        <v>4</v>
      </c>
      <c r="G19" s="121" t="s">
        <v>104</v>
      </c>
      <c r="H19" s="121" t="s">
        <v>104</v>
      </c>
      <c r="I19" s="121">
        <v>9</v>
      </c>
      <c r="J19" s="121">
        <v>1</v>
      </c>
      <c r="K19" s="121">
        <v>1</v>
      </c>
      <c r="L19" s="121">
        <v>2</v>
      </c>
      <c r="M19" s="121" t="s">
        <v>104</v>
      </c>
      <c r="N19" s="121">
        <v>3</v>
      </c>
      <c r="O19" s="121">
        <v>3</v>
      </c>
      <c r="P19" s="121" t="s">
        <v>104</v>
      </c>
      <c r="Q19" s="121">
        <v>4</v>
      </c>
      <c r="R19" s="5"/>
      <c r="S19" s="5"/>
      <c r="T19" s="5">
        <f t="shared" si="1"/>
        <v>9</v>
      </c>
      <c r="U19" s="5">
        <f t="shared" si="2"/>
        <v>4</v>
      </c>
      <c r="V19" s="5">
        <f t="shared" si="3"/>
        <v>4</v>
      </c>
      <c r="W19" s="5">
        <f t="shared" si="4"/>
        <v>3</v>
      </c>
      <c r="X19" s="5">
        <f t="shared" si="5"/>
        <v>3</v>
      </c>
      <c r="Y19" s="5">
        <f t="shared" si="6"/>
        <v>2</v>
      </c>
      <c r="Z19" s="5">
        <f t="shared" si="7"/>
        <v>1</v>
      </c>
      <c r="AA19" s="5">
        <f t="shared" si="8"/>
        <v>1</v>
      </c>
      <c r="AB19" s="5">
        <f t="shared" si="9"/>
        <v>0.5</v>
      </c>
      <c r="AC19" s="5">
        <f t="shared" si="10"/>
        <v>0</v>
      </c>
      <c r="AD19" s="5">
        <f t="shared" si="11"/>
        <v>0</v>
      </c>
      <c r="AE19" s="5">
        <f t="shared" si="12"/>
        <v>0</v>
      </c>
      <c r="AF19" s="5">
        <f t="shared" si="13"/>
        <v>0</v>
      </c>
      <c r="AG19" s="108"/>
      <c r="AH19" s="5">
        <f t="shared" si="14"/>
        <v>0.5</v>
      </c>
      <c r="AI19" s="5">
        <f t="shared" si="15"/>
        <v>4</v>
      </c>
      <c r="AJ19" s="5">
        <f t="shared" si="16"/>
        <v>0</v>
      </c>
      <c r="AK19" s="5">
        <f t="shared" si="17"/>
        <v>0</v>
      </c>
      <c r="AL19" s="5">
        <f t="shared" si="18"/>
        <v>9</v>
      </c>
      <c r="AM19" s="5">
        <f t="shared" si="19"/>
        <v>1</v>
      </c>
      <c r="AN19" s="5">
        <f t="shared" si="20"/>
        <v>1</v>
      </c>
      <c r="AO19" s="5">
        <f t="shared" si="21"/>
        <v>2</v>
      </c>
      <c r="AP19" s="5">
        <f t="shared" si="22"/>
        <v>0</v>
      </c>
      <c r="AQ19" s="5">
        <f t="shared" si="23"/>
        <v>3</v>
      </c>
      <c r="AR19" s="5">
        <f t="shared" si="24"/>
        <v>3</v>
      </c>
      <c r="AS19" s="5">
        <f t="shared" si="25"/>
        <v>0</v>
      </c>
      <c r="AT19" s="5">
        <f t="shared" si="26"/>
        <v>4</v>
      </c>
      <c r="AV19" s="7">
        <f t="shared" si="27"/>
        <v>4</v>
      </c>
      <c r="AW19" s="80">
        <f t="shared" si="28"/>
        <v>23.5</v>
      </c>
      <c r="AX19" s="7"/>
      <c r="AY19" s="8"/>
      <c r="AZ19" s="8"/>
      <c r="BA19" s="8"/>
      <c r="BB19" s="7">
        <v>15</v>
      </c>
      <c r="BC19" s="7"/>
      <c r="BD19" s="7"/>
      <c r="BE19" s="7"/>
      <c r="BF19" s="5">
        <f t="shared" si="29"/>
        <v>55</v>
      </c>
      <c r="BG19" s="5">
        <f t="shared" si="30"/>
        <v>1</v>
      </c>
      <c r="BH19" s="5">
        <f t="shared" si="31"/>
        <v>4</v>
      </c>
      <c r="BI19" s="5">
        <f t="shared" si="32"/>
        <v>0</v>
      </c>
      <c r="BJ19" s="5">
        <f t="shared" si="33"/>
        <v>2</v>
      </c>
      <c r="BK19" s="5">
        <f t="shared" si="33"/>
        <v>9</v>
      </c>
      <c r="BL19" s="5">
        <f t="shared" si="37"/>
        <v>6</v>
      </c>
      <c r="BM19" s="5">
        <f t="shared" si="38"/>
        <v>1</v>
      </c>
      <c r="BN19" s="5">
        <f t="shared" si="39"/>
        <v>10</v>
      </c>
      <c r="BO19" s="5">
        <f t="shared" si="40"/>
        <v>0</v>
      </c>
      <c r="BP19" s="5">
        <f t="shared" si="41"/>
        <v>4</v>
      </c>
      <c r="BQ19" s="5">
        <f t="shared" si="42"/>
        <v>5</v>
      </c>
      <c r="BR19" s="5">
        <f t="shared" si="43"/>
        <v>0</v>
      </c>
      <c r="BS19" s="5">
        <f t="shared" si="44"/>
        <v>13</v>
      </c>
      <c r="BT19" s="5"/>
      <c r="BU19" s="5">
        <f t="shared" si="35"/>
        <v>1</v>
      </c>
      <c r="BV19" s="7">
        <f t="shared" si="36"/>
        <v>56</v>
      </c>
    </row>
    <row r="20" spans="1:74" s="6" customFormat="1" ht="16.5" customHeight="1">
      <c r="A20" s="7">
        <f t="shared" si="45"/>
        <v>16</v>
      </c>
      <c r="B20" s="60" t="s">
        <v>134</v>
      </c>
      <c r="C20" s="7" t="s">
        <v>136</v>
      </c>
      <c r="D20" s="42">
        <f t="shared" si="0"/>
        <v>25</v>
      </c>
      <c r="E20" s="87">
        <v>3</v>
      </c>
      <c r="F20" s="87">
        <v>1</v>
      </c>
      <c r="G20" s="87">
        <v>2</v>
      </c>
      <c r="H20" s="87">
        <v>6</v>
      </c>
      <c r="I20" s="87" t="s">
        <v>104</v>
      </c>
      <c r="J20" s="87">
        <v>0</v>
      </c>
      <c r="K20" s="87">
        <v>5</v>
      </c>
      <c r="L20" s="87" t="s">
        <v>104</v>
      </c>
      <c r="M20" s="87" t="s">
        <v>104</v>
      </c>
      <c r="N20" s="87">
        <v>4</v>
      </c>
      <c r="O20" s="87" t="s">
        <v>104</v>
      </c>
      <c r="P20" s="87" t="s">
        <v>104</v>
      </c>
      <c r="Q20" s="87">
        <v>4</v>
      </c>
      <c r="R20" s="5"/>
      <c r="S20" s="5"/>
      <c r="T20" s="5">
        <f t="shared" si="1"/>
        <v>6</v>
      </c>
      <c r="U20" s="5">
        <f t="shared" si="2"/>
        <v>5</v>
      </c>
      <c r="V20" s="5">
        <f t="shared" si="3"/>
        <v>4</v>
      </c>
      <c r="W20" s="5">
        <f t="shared" si="4"/>
        <v>4</v>
      </c>
      <c r="X20" s="5">
        <f t="shared" si="5"/>
        <v>3</v>
      </c>
      <c r="Y20" s="5">
        <f t="shared" si="6"/>
        <v>2</v>
      </c>
      <c r="Z20" s="5">
        <f t="shared" si="7"/>
        <v>1</v>
      </c>
      <c r="AA20" s="5">
        <f t="shared" si="8"/>
        <v>0</v>
      </c>
      <c r="AB20" s="5">
        <f t="shared" si="9"/>
        <v>0</v>
      </c>
      <c r="AC20" s="5">
        <f t="shared" si="10"/>
        <v>0</v>
      </c>
      <c r="AD20" s="5">
        <f t="shared" si="11"/>
        <v>0</v>
      </c>
      <c r="AE20" s="5">
        <f t="shared" si="12"/>
        <v>0</v>
      </c>
      <c r="AF20" s="5">
        <f t="shared" si="13"/>
        <v>0</v>
      </c>
      <c r="AG20" s="108"/>
      <c r="AH20" s="5">
        <f t="shared" si="14"/>
        <v>3</v>
      </c>
      <c r="AI20" s="5">
        <f t="shared" si="15"/>
        <v>1</v>
      </c>
      <c r="AJ20" s="5">
        <f t="shared" si="16"/>
        <v>2</v>
      </c>
      <c r="AK20" s="5">
        <f t="shared" si="17"/>
        <v>6</v>
      </c>
      <c r="AL20" s="5">
        <f t="shared" si="18"/>
        <v>0</v>
      </c>
      <c r="AM20" s="5">
        <f t="shared" si="19"/>
        <v>0</v>
      </c>
      <c r="AN20" s="5">
        <f t="shared" si="20"/>
        <v>5</v>
      </c>
      <c r="AO20" s="5">
        <f t="shared" si="21"/>
        <v>0</v>
      </c>
      <c r="AP20" s="5">
        <f t="shared" si="22"/>
        <v>0</v>
      </c>
      <c r="AQ20" s="5">
        <f t="shared" si="23"/>
        <v>4</v>
      </c>
      <c r="AR20" s="5">
        <f t="shared" si="24"/>
        <v>0</v>
      </c>
      <c r="AS20" s="5">
        <f t="shared" si="25"/>
        <v>0</v>
      </c>
      <c r="AT20" s="5">
        <f t="shared" si="26"/>
        <v>4</v>
      </c>
      <c r="AV20" s="7">
        <f t="shared" si="27"/>
        <v>5</v>
      </c>
      <c r="AW20" s="80">
        <f t="shared" si="28"/>
        <v>21</v>
      </c>
      <c r="AX20" s="7"/>
      <c r="AY20" s="7"/>
      <c r="AZ20" s="7"/>
      <c r="BA20" s="7"/>
      <c r="BB20" s="7">
        <v>16</v>
      </c>
      <c r="BC20" s="7"/>
      <c r="BD20" s="7"/>
      <c r="BE20" s="7"/>
      <c r="BF20" s="5">
        <f t="shared" si="29"/>
        <v>52.5</v>
      </c>
      <c r="BG20" s="5">
        <f t="shared" si="30"/>
        <v>3.5</v>
      </c>
      <c r="BH20" s="5">
        <f t="shared" si="31"/>
        <v>5</v>
      </c>
      <c r="BI20" s="5">
        <f t="shared" si="32"/>
        <v>2</v>
      </c>
      <c r="BJ20" s="5">
        <f t="shared" si="33"/>
        <v>6</v>
      </c>
      <c r="BK20" s="5">
        <f t="shared" si="33"/>
        <v>9</v>
      </c>
      <c r="BL20" s="5">
        <f t="shared" si="37"/>
        <v>1</v>
      </c>
      <c r="BM20" s="5">
        <f t="shared" si="38"/>
        <v>6</v>
      </c>
      <c r="BN20" s="5">
        <f t="shared" si="39"/>
        <v>2</v>
      </c>
      <c r="BO20" s="5">
        <f t="shared" si="40"/>
        <v>0</v>
      </c>
      <c r="BP20" s="5">
        <f t="shared" si="41"/>
        <v>7</v>
      </c>
      <c r="BQ20" s="5">
        <f t="shared" si="42"/>
        <v>3</v>
      </c>
      <c r="BR20" s="5">
        <f t="shared" si="43"/>
        <v>0</v>
      </c>
      <c r="BS20" s="5">
        <f t="shared" si="44"/>
        <v>8</v>
      </c>
      <c r="BT20" s="5"/>
      <c r="BU20" s="5">
        <f t="shared" si="35"/>
        <v>2</v>
      </c>
      <c r="BV20" s="7">
        <f t="shared" si="36"/>
        <v>54.5</v>
      </c>
    </row>
    <row r="21" spans="1:74" s="6" customFormat="1" ht="16.5" customHeight="1">
      <c r="A21" s="5">
        <f t="shared" si="45"/>
        <v>17</v>
      </c>
      <c r="B21" s="60" t="s">
        <v>116</v>
      </c>
      <c r="C21" s="77" t="s">
        <v>198</v>
      </c>
      <c r="D21" s="42">
        <f t="shared" si="0"/>
        <v>16</v>
      </c>
      <c r="E21" s="74">
        <v>4</v>
      </c>
      <c r="F21" s="74" t="s">
        <v>104</v>
      </c>
      <c r="G21" s="74">
        <v>5</v>
      </c>
      <c r="H21" s="74">
        <v>4</v>
      </c>
      <c r="I21" s="74" t="s">
        <v>104</v>
      </c>
      <c r="J21" s="74" t="s">
        <v>104</v>
      </c>
      <c r="K21" s="74" t="s">
        <v>104</v>
      </c>
      <c r="L21" s="74">
        <v>3</v>
      </c>
      <c r="M21" s="74" t="s">
        <v>104</v>
      </c>
      <c r="N21" s="74">
        <v>0</v>
      </c>
      <c r="O21" s="74" t="s">
        <v>104</v>
      </c>
      <c r="P21" s="74" t="s">
        <v>104</v>
      </c>
      <c r="Q21" s="87" t="s">
        <v>104</v>
      </c>
      <c r="T21" s="5">
        <f t="shared" si="1"/>
        <v>5</v>
      </c>
      <c r="U21" s="5">
        <f t="shared" si="2"/>
        <v>4</v>
      </c>
      <c r="V21" s="5">
        <f t="shared" si="3"/>
        <v>4</v>
      </c>
      <c r="W21" s="5">
        <f t="shared" si="4"/>
        <v>3</v>
      </c>
      <c r="X21" s="5">
        <f t="shared" si="5"/>
        <v>0</v>
      </c>
      <c r="Y21" s="5">
        <f t="shared" si="6"/>
        <v>0</v>
      </c>
      <c r="Z21" s="5">
        <f t="shared" si="7"/>
        <v>0</v>
      </c>
      <c r="AA21" s="5">
        <f t="shared" si="8"/>
        <v>0</v>
      </c>
      <c r="AB21" s="5">
        <f t="shared" si="9"/>
        <v>0</v>
      </c>
      <c r="AC21" s="5">
        <f t="shared" si="10"/>
        <v>0</v>
      </c>
      <c r="AD21" s="5">
        <f t="shared" si="11"/>
        <v>0</v>
      </c>
      <c r="AE21" s="5">
        <f t="shared" si="12"/>
        <v>0</v>
      </c>
      <c r="AF21" s="5">
        <f t="shared" si="13"/>
        <v>0</v>
      </c>
      <c r="AG21" s="108"/>
      <c r="AH21" s="5">
        <f t="shared" si="14"/>
        <v>4</v>
      </c>
      <c r="AI21" s="5">
        <f t="shared" si="15"/>
        <v>0</v>
      </c>
      <c r="AJ21" s="5">
        <f t="shared" si="16"/>
        <v>5</v>
      </c>
      <c r="AK21" s="5">
        <f t="shared" si="17"/>
        <v>4</v>
      </c>
      <c r="AL21" s="5">
        <f t="shared" si="18"/>
        <v>0</v>
      </c>
      <c r="AM21" s="5">
        <f t="shared" si="19"/>
        <v>0</v>
      </c>
      <c r="AN21" s="5">
        <f t="shared" si="20"/>
        <v>0</v>
      </c>
      <c r="AO21" s="5">
        <f t="shared" si="21"/>
        <v>3</v>
      </c>
      <c r="AP21" s="5">
        <f t="shared" si="22"/>
        <v>0</v>
      </c>
      <c r="AQ21" s="5">
        <f t="shared" si="23"/>
        <v>0</v>
      </c>
      <c r="AR21" s="5">
        <f t="shared" si="24"/>
        <v>0</v>
      </c>
      <c r="AS21" s="5">
        <f t="shared" si="25"/>
        <v>0</v>
      </c>
      <c r="AT21" s="5">
        <f t="shared" si="26"/>
        <v>0</v>
      </c>
      <c r="AV21" s="7">
        <f t="shared" si="27"/>
        <v>8</v>
      </c>
      <c r="AW21" s="80">
        <f t="shared" si="28"/>
        <v>16</v>
      </c>
      <c r="AX21" s="8"/>
      <c r="AY21" s="7"/>
      <c r="AZ21" s="7"/>
      <c r="BA21" s="7"/>
      <c r="BB21" s="7">
        <v>17</v>
      </c>
      <c r="BC21" s="7"/>
      <c r="BD21" s="7"/>
      <c r="BE21" s="7"/>
      <c r="BF21" s="5">
        <f t="shared" si="29"/>
        <v>41</v>
      </c>
      <c r="BG21" s="5">
        <f t="shared" si="30"/>
        <v>7</v>
      </c>
      <c r="BH21" s="5">
        <f t="shared" si="31"/>
        <v>1</v>
      </c>
      <c r="BI21" s="5">
        <f t="shared" si="32"/>
        <v>7</v>
      </c>
      <c r="BJ21" s="5">
        <f t="shared" si="33"/>
        <v>10</v>
      </c>
      <c r="BK21" s="5">
        <f t="shared" si="33"/>
        <v>0</v>
      </c>
      <c r="BL21" s="5">
        <f t="shared" si="37"/>
        <v>0</v>
      </c>
      <c r="BM21" s="5">
        <f t="shared" si="38"/>
        <v>5</v>
      </c>
      <c r="BN21" s="5">
        <f t="shared" si="39"/>
        <v>3</v>
      </c>
      <c r="BO21" s="5">
        <f t="shared" si="40"/>
        <v>0</v>
      </c>
      <c r="BP21" s="5">
        <f t="shared" si="41"/>
        <v>4</v>
      </c>
      <c r="BQ21" s="5">
        <f t="shared" si="42"/>
        <v>0</v>
      </c>
      <c r="BR21" s="5">
        <f t="shared" si="43"/>
        <v>0</v>
      </c>
      <c r="BS21" s="5">
        <f t="shared" si="44"/>
        <v>4</v>
      </c>
      <c r="BT21" s="5"/>
      <c r="BU21" s="5">
        <f t="shared" si="35"/>
        <v>0</v>
      </c>
      <c r="BV21" s="7">
        <f t="shared" si="36"/>
        <v>41</v>
      </c>
    </row>
    <row r="22" spans="1:74" s="6" customFormat="1" ht="16.5" customHeight="1">
      <c r="A22" s="5">
        <f t="shared" si="45"/>
        <v>18</v>
      </c>
      <c r="B22" s="59" t="s">
        <v>87</v>
      </c>
      <c r="C22" s="5" t="s">
        <v>14</v>
      </c>
      <c r="D22" s="42">
        <f t="shared" si="0"/>
        <v>15</v>
      </c>
      <c r="E22" s="74">
        <v>8</v>
      </c>
      <c r="F22" s="74" t="s">
        <v>104</v>
      </c>
      <c r="G22" s="74" t="s">
        <v>104</v>
      </c>
      <c r="H22" s="74">
        <v>3</v>
      </c>
      <c r="I22" s="74" t="s">
        <v>104</v>
      </c>
      <c r="J22" s="74">
        <v>3</v>
      </c>
      <c r="K22" s="74" t="s">
        <v>104</v>
      </c>
      <c r="L22" s="74">
        <v>0</v>
      </c>
      <c r="M22" s="74" t="s">
        <v>104</v>
      </c>
      <c r="N22" s="74">
        <v>1</v>
      </c>
      <c r="O22" s="74">
        <v>0</v>
      </c>
      <c r="P22" s="74" t="s">
        <v>104</v>
      </c>
      <c r="Q22" s="87">
        <v>0</v>
      </c>
      <c r="R22" s="5"/>
      <c r="S22" s="5"/>
      <c r="T22" s="5">
        <f t="shared" si="1"/>
        <v>8</v>
      </c>
      <c r="U22" s="5">
        <f t="shared" si="2"/>
        <v>3</v>
      </c>
      <c r="V22" s="5">
        <f t="shared" si="3"/>
        <v>3</v>
      </c>
      <c r="W22" s="5">
        <f t="shared" si="4"/>
        <v>1</v>
      </c>
      <c r="X22" s="5">
        <f t="shared" si="5"/>
        <v>0</v>
      </c>
      <c r="Y22" s="5">
        <f t="shared" si="6"/>
        <v>0</v>
      </c>
      <c r="Z22" s="5">
        <f t="shared" si="7"/>
        <v>0</v>
      </c>
      <c r="AA22" s="5">
        <f t="shared" si="8"/>
        <v>0</v>
      </c>
      <c r="AB22" s="5">
        <f t="shared" si="9"/>
        <v>0</v>
      </c>
      <c r="AC22" s="5">
        <f t="shared" si="10"/>
        <v>0</v>
      </c>
      <c r="AD22" s="5">
        <f t="shared" si="11"/>
        <v>0</v>
      </c>
      <c r="AE22" s="5">
        <f t="shared" si="12"/>
        <v>0</v>
      </c>
      <c r="AF22" s="5">
        <f t="shared" si="13"/>
        <v>0</v>
      </c>
      <c r="AG22" s="108"/>
      <c r="AH22" s="5">
        <f t="shared" si="14"/>
        <v>8</v>
      </c>
      <c r="AI22" s="5">
        <f t="shared" si="15"/>
        <v>0</v>
      </c>
      <c r="AJ22" s="5">
        <f t="shared" si="16"/>
        <v>0</v>
      </c>
      <c r="AK22" s="5">
        <f t="shared" si="17"/>
        <v>3</v>
      </c>
      <c r="AL22" s="5">
        <f t="shared" si="18"/>
        <v>0</v>
      </c>
      <c r="AM22" s="5">
        <f t="shared" si="19"/>
        <v>3</v>
      </c>
      <c r="AN22" s="5">
        <f t="shared" si="20"/>
        <v>0</v>
      </c>
      <c r="AO22" s="5">
        <f t="shared" si="21"/>
        <v>0</v>
      </c>
      <c r="AP22" s="5">
        <f t="shared" si="22"/>
        <v>0</v>
      </c>
      <c r="AQ22" s="5">
        <f t="shared" si="23"/>
        <v>1</v>
      </c>
      <c r="AR22" s="5">
        <f t="shared" si="24"/>
        <v>0</v>
      </c>
      <c r="AS22" s="5">
        <f t="shared" si="25"/>
        <v>0</v>
      </c>
      <c r="AT22" s="5">
        <f t="shared" si="26"/>
        <v>0</v>
      </c>
      <c r="AV22" s="7">
        <f t="shared" si="27"/>
        <v>6</v>
      </c>
      <c r="AW22" s="80">
        <f t="shared" si="28"/>
        <v>15</v>
      </c>
      <c r="AX22" s="7"/>
      <c r="AY22" s="7"/>
      <c r="AZ22" s="7"/>
      <c r="BA22" s="7"/>
      <c r="BB22" s="7">
        <v>18</v>
      </c>
      <c r="BC22" s="7"/>
      <c r="BD22" s="7"/>
      <c r="BE22" s="7"/>
      <c r="BF22" s="5">
        <f t="shared" si="29"/>
        <v>31</v>
      </c>
      <c r="BG22" s="5">
        <f t="shared" si="30"/>
        <v>12</v>
      </c>
      <c r="BH22" s="5">
        <f t="shared" si="31"/>
        <v>0</v>
      </c>
      <c r="BI22" s="5">
        <f t="shared" si="32"/>
        <v>5</v>
      </c>
      <c r="BJ22" s="5">
        <f t="shared" si="33"/>
        <v>7</v>
      </c>
      <c r="BK22" s="5">
        <f t="shared" si="33"/>
        <v>0</v>
      </c>
      <c r="BL22" s="5">
        <f t="shared" si="37"/>
        <v>3</v>
      </c>
      <c r="BM22" s="5">
        <f t="shared" si="38"/>
        <v>0</v>
      </c>
      <c r="BN22" s="5">
        <f t="shared" si="39"/>
        <v>3</v>
      </c>
      <c r="BO22" s="5">
        <f t="shared" si="40"/>
        <v>0</v>
      </c>
      <c r="BP22" s="5">
        <f t="shared" si="41"/>
        <v>1</v>
      </c>
      <c r="BQ22" s="5">
        <f t="shared" si="42"/>
        <v>0</v>
      </c>
      <c r="BR22" s="5">
        <f t="shared" si="43"/>
        <v>0</v>
      </c>
      <c r="BS22" s="5">
        <f t="shared" si="44"/>
        <v>0</v>
      </c>
      <c r="BT22" s="5"/>
      <c r="BU22" s="5">
        <f t="shared" si="35"/>
        <v>0</v>
      </c>
      <c r="BV22" s="7">
        <f t="shared" si="36"/>
        <v>31</v>
      </c>
    </row>
    <row r="23" spans="1:74" s="6" customFormat="1" ht="16.5" customHeight="1">
      <c r="A23" s="5">
        <f t="shared" si="45"/>
        <v>19</v>
      </c>
      <c r="B23" s="60" t="s">
        <v>185</v>
      </c>
      <c r="C23" s="7" t="s">
        <v>6</v>
      </c>
      <c r="D23" s="42">
        <f t="shared" si="0"/>
        <v>12</v>
      </c>
      <c r="E23" s="74">
        <v>1</v>
      </c>
      <c r="F23" s="74">
        <v>3</v>
      </c>
      <c r="G23" s="74">
        <v>0</v>
      </c>
      <c r="H23" s="74">
        <v>2</v>
      </c>
      <c r="I23" s="74" t="s">
        <v>104</v>
      </c>
      <c r="J23" s="74">
        <v>1</v>
      </c>
      <c r="K23" s="74">
        <v>1</v>
      </c>
      <c r="L23" s="74">
        <v>1</v>
      </c>
      <c r="M23" s="74">
        <v>3</v>
      </c>
      <c r="N23" s="74">
        <v>0</v>
      </c>
      <c r="O23" s="74">
        <v>0</v>
      </c>
      <c r="P23" s="74" t="s">
        <v>104</v>
      </c>
      <c r="Q23" s="87" t="s">
        <v>104</v>
      </c>
      <c r="R23" s="5"/>
      <c r="S23" s="5"/>
      <c r="T23" s="5">
        <f t="shared" si="1"/>
        <v>3</v>
      </c>
      <c r="U23" s="5">
        <f t="shared" si="2"/>
        <v>3</v>
      </c>
      <c r="V23" s="5">
        <f t="shared" si="3"/>
        <v>2</v>
      </c>
      <c r="W23" s="5">
        <f t="shared" si="4"/>
        <v>1</v>
      </c>
      <c r="X23" s="5">
        <f t="shared" si="5"/>
        <v>1</v>
      </c>
      <c r="Y23" s="5">
        <f t="shared" si="6"/>
        <v>1</v>
      </c>
      <c r="Z23" s="5">
        <f t="shared" si="7"/>
        <v>1</v>
      </c>
      <c r="AA23" s="5">
        <f t="shared" si="8"/>
        <v>0</v>
      </c>
      <c r="AB23" s="5">
        <f t="shared" si="9"/>
        <v>0</v>
      </c>
      <c r="AC23" s="5">
        <f t="shared" si="10"/>
        <v>0</v>
      </c>
      <c r="AD23" s="5">
        <f t="shared" si="11"/>
        <v>0</v>
      </c>
      <c r="AE23" s="5">
        <f t="shared" si="12"/>
        <v>0</v>
      </c>
      <c r="AF23" s="5">
        <f t="shared" si="13"/>
        <v>0</v>
      </c>
      <c r="AG23" s="108"/>
      <c r="AH23" s="5">
        <f t="shared" si="14"/>
        <v>1</v>
      </c>
      <c r="AI23" s="5">
        <f t="shared" si="15"/>
        <v>3</v>
      </c>
      <c r="AJ23" s="5">
        <f t="shared" si="16"/>
        <v>0</v>
      </c>
      <c r="AK23" s="5">
        <f t="shared" si="17"/>
        <v>2</v>
      </c>
      <c r="AL23" s="5">
        <f t="shared" si="18"/>
        <v>0</v>
      </c>
      <c r="AM23" s="5">
        <f t="shared" si="19"/>
        <v>1</v>
      </c>
      <c r="AN23" s="5">
        <f t="shared" si="20"/>
        <v>1</v>
      </c>
      <c r="AO23" s="5">
        <f t="shared" si="21"/>
        <v>1</v>
      </c>
      <c r="AP23" s="5">
        <f t="shared" si="22"/>
        <v>3</v>
      </c>
      <c r="AQ23" s="5">
        <f t="shared" si="23"/>
        <v>0</v>
      </c>
      <c r="AR23" s="5">
        <f t="shared" si="24"/>
        <v>0</v>
      </c>
      <c r="AS23" s="5">
        <f t="shared" si="25"/>
        <v>0</v>
      </c>
      <c r="AT23" s="5">
        <f t="shared" si="26"/>
        <v>0</v>
      </c>
      <c r="AV23" s="7">
        <f t="shared" si="27"/>
        <v>3</v>
      </c>
      <c r="AW23" s="80">
        <f t="shared" si="28"/>
        <v>12</v>
      </c>
      <c r="AX23" s="7"/>
      <c r="AY23" s="8"/>
      <c r="AZ23" s="8"/>
      <c r="BA23" s="8"/>
      <c r="BB23" s="7">
        <v>19</v>
      </c>
      <c r="BC23" s="7"/>
      <c r="BD23" s="7"/>
      <c r="BE23" s="7"/>
      <c r="BF23" s="5">
        <f t="shared" si="29"/>
        <v>27</v>
      </c>
      <c r="BG23" s="5">
        <f t="shared" si="30"/>
        <v>9</v>
      </c>
      <c r="BH23" s="5">
        <f t="shared" si="31"/>
        <v>3</v>
      </c>
      <c r="BI23" s="5">
        <f t="shared" si="32"/>
        <v>0</v>
      </c>
      <c r="BJ23" s="5">
        <f t="shared" si="33"/>
        <v>5</v>
      </c>
      <c r="BK23" s="5">
        <f t="shared" si="33"/>
        <v>0</v>
      </c>
      <c r="BL23" s="5">
        <f t="shared" si="37"/>
        <v>4</v>
      </c>
      <c r="BM23" s="5">
        <f t="shared" si="38"/>
        <v>1</v>
      </c>
      <c r="BN23" s="5">
        <f t="shared" si="39"/>
        <v>1</v>
      </c>
      <c r="BO23" s="5">
        <f t="shared" si="40"/>
        <v>3</v>
      </c>
      <c r="BP23" s="5">
        <f t="shared" si="41"/>
        <v>1</v>
      </c>
      <c r="BQ23" s="5">
        <f t="shared" si="42"/>
        <v>0</v>
      </c>
      <c r="BR23" s="5">
        <f t="shared" si="43"/>
        <v>0</v>
      </c>
      <c r="BS23" s="5">
        <f t="shared" si="44"/>
        <v>0</v>
      </c>
      <c r="BT23" s="5"/>
      <c r="BU23" s="5">
        <f t="shared" si="35"/>
        <v>0</v>
      </c>
      <c r="BV23" s="7">
        <f t="shared" si="36"/>
        <v>27</v>
      </c>
    </row>
    <row r="24" spans="1:74" s="6" customFormat="1" ht="16.5" customHeight="1">
      <c r="A24" s="5">
        <f t="shared" si="45"/>
        <v>20</v>
      </c>
      <c r="B24" s="59" t="s">
        <v>22</v>
      </c>
      <c r="C24" s="38" t="s">
        <v>23</v>
      </c>
      <c r="D24" s="75">
        <f t="shared" si="0"/>
        <v>6</v>
      </c>
      <c r="E24" s="74">
        <v>2</v>
      </c>
      <c r="F24" s="74">
        <v>2</v>
      </c>
      <c r="G24" s="74" t="s">
        <v>104</v>
      </c>
      <c r="H24" s="74">
        <v>0</v>
      </c>
      <c r="I24" s="74" t="s">
        <v>104</v>
      </c>
      <c r="J24" s="74">
        <v>0</v>
      </c>
      <c r="K24" s="74">
        <v>2</v>
      </c>
      <c r="L24" s="74" t="s">
        <v>104</v>
      </c>
      <c r="M24" s="74" t="s">
        <v>104</v>
      </c>
      <c r="N24" s="74" t="s">
        <v>104</v>
      </c>
      <c r="O24" s="74" t="s">
        <v>104</v>
      </c>
      <c r="P24" s="74" t="s">
        <v>104</v>
      </c>
      <c r="Q24" s="87" t="s">
        <v>104</v>
      </c>
      <c r="T24" s="5">
        <f t="shared" si="1"/>
        <v>2</v>
      </c>
      <c r="U24" s="5">
        <f t="shared" si="2"/>
        <v>2</v>
      </c>
      <c r="V24" s="5">
        <f t="shared" si="3"/>
        <v>2</v>
      </c>
      <c r="W24" s="5">
        <f t="shared" si="4"/>
        <v>0</v>
      </c>
      <c r="X24" s="5">
        <f t="shared" si="5"/>
        <v>0</v>
      </c>
      <c r="Y24" s="5">
        <f t="shared" si="6"/>
        <v>0</v>
      </c>
      <c r="Z24" s="5">
        <f t="shared" si="7"/>
        <v>0</v>
      </c>
      <c r="AA24" s="5">
        <f t="shared" si="8"/>
        <v>0</v>
      </c>
      <c r="AB24" s="5">
        <f t="shared" si="9"/>
        <v>0</v>
      </c>
      <c r="AC24" s="5">
        <f t="shared" si="10"/>
        <v>0</v>
      </c>
      <c r="AD24" s="5">
        <f t="shared" si="11"/>
        <v>0</v>
      </c>
      <c r="AE24" s="5">
        <f t="shared" si="12"/>
        <v>0</v>
      </c>
      <c r="AF24" s="5">
        <f t="shared" si="13"/>
        <v>0</v>
      </c>
      <c r="AG24" s="108"/>
      <c r="AH24" s="5">
        <f t="shared" si="14"/>
        <v>2</v>
      </c>
      <c r="AI24" s="5">
        <f t="shared" si="15"/>
        <v>2</v>
      </c>
      <c r="AJ24" s="5">
        <f t="shared" si="16"/>
        <v>0</v>
      </c>
      <c r="AK24" s="5">
        <f t="shared" si="17"/>
        <v>0</v>
      </c>
      <c r="AL24" s="5">
        <f t="shared" si="18"/>
        <v>0</v>
      </c>
      <c r="AM24" s="5">
        <f t="shared" si="19"/>
        <v>0</v>
      </c>
      <c r="AN24" s="5">
        <f t="shared" si="20"/>
        <v>2</v>
      </c>
      <c r="AO24" s="5">
        <f t="shared" si="21"/>
        <v>0</v>
      </c>
      <c r="AP24" s="5">
        <f t="shared" si="22"/>
        <v>0</v>
      </c>
      <c r="AQ24" s="5">
        <f t="shared" si="23"/>
        <v>0</v>
      </c>
      <c r="AR24" s="5">
        <f t="shared" si="24"/>
        <v>0</v>
      </c>
      <c r="AS24" s="5">
        <f t="shared" si="25"/>
        <v>0</v>
      </c>
      <c r="AT24" s="5">
        <f t="shared" si="26"/>
        <v>0</v>
      </c>
      <c r="AV24" s="7">
        <f t="shared" si="27"/>
        <v>8</v>
      </c>
      <c r="AW24" s="80">
        <f t="shared" si="28"/>
        <v>6</v>
      </c>
      <c r="AX24" s="7"/>
      <c r="AY24" s="7"/>
      <c r="AZ24" s="7"/>
      <c r="BA24" s="7"/>
      <c r="BB24" s="7">
        <v>20</v>
      </c>
      <c r="BC24" s="7"/>
      <c r="BD24" s="7"/>
      <c r="BE24" s="7"/>
      <c r="BF24" s="5">
        <f t="shared" si="29"/>
        <v>18</v>
      </c>
      <c r="BG24" s="5">
        <f t="shared" si="30"/>
        <v>3</v>
      </c>
      <c r="BH24" s="5">
        <f t="shared" si="31"/>
        <v>5</v>
      </c>
      <c r="BI24" s="5">
        <f t="shared" si="32"/>
        <v>0</v>
      </c>
      <c r="BJ24" s="5">
        <f t="shared" si="33"/>
        <v>2</v>
      </c>
      <c r="BK24" s="5">
        <f t="shared" si="33"/>
        <v>0</v>
      </c>
      <c r="BL24" s="5">
        <f t="shared" si="37"/>
        <v>1</v>
      </c>
      <c r="BM24" s="5">
        <f t="shared" si="38"/>
        <v>3</v>
      </c>
      <c r="BN24" s="5">
        <f t="shared" si="39"/>
        <v>1</v>
      </c>
      <c r="BO24" s="5">
        <f t="shared" si="40"/>
        <v>3</v>
      </c>
      <c r="BP24" s="5">
        <f t="shared" si="41"/>
        <v>0</v>
      </c>
      <c r="BQ24" s="5">
        <f t="shared" si="42"/>
        <v>0</v>
      </c>
      <c r="BR24" s="5">
        <f t="shared" si="43"/>
        <v>0</v>
      </c>
      <c r="BS24" s="5">
        <f t="shared" si="44"/>
        <v>0</v>
      </c>
      <c r="BT24" s="5"/>
      <c r="BU24" s="5">
        <f t="shared" si="35"/>
        <v>1</v>
      </c>
      <c r="BV24" s="7">
        <f t="shared" si="36"/>
        <v>19</v>
      </c>
    </row>
    <row r="25" spans="1:74" s="6" customFormat="1" ht="16.5" customHeight="1">
      <c r="A25" s="7">
        <f aca="true" t="shared" si="46" ref="A25:A54">IF(AV25=12,"",IF(AND(E25=E24,F25=F24,G25=G24,H25=H24,J25=J24,K25=K24,L25=L24,M25=M24,N25=N24,O25=O24,P25=P24,Q25=Q24),A24,IF(D24=0,A24,BB25)))</f>
        <v>0</v>
      </c>
      <c r="B25" s="60"/>
      <c r="C25" s="7"/>
      <c r="D25" s="42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87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7"/>
      <c r="AG25" s="7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V25" s="7"/>
      <c r="AW25" s="80"/>
      <c r="AX25" s="7"/>
      <c r="AY25" s="8"/>
      <c r="AZ25" s="8"/>
      <c r="BA25" s="8"/>
      <c r="BB25" s="7"/>
      <c r="BC25" s="7"/>
      <c r="BD25" s="7"/>
      <c r="BE25" s="7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7"/>
    </row>
    <row r="26" spans="1:74" s="6" customFormat="1" ht="16.5" customHeight="1">
      <c r="A26" s="5">
        <f t="shared" si="46"/>
        <v>0</v>
      </c>
      <c r="B26" s="60"/>
      <c r="C26" s="7"/>
      <c r="D26" s="42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87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7"/>
      <c r="AG26" s="7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80"/>
      <c r="AX26" s="7"/>
      <c r="AY26" s="7"/>
      <c r="AZ26" s="7"/>
      <c r="BA26" s="7"/>
      <c r="BB26" s="7"/>
      <c r="BC26" s="7"/>
      <c r="BD26" s="7"/>
      <c r="BE26" s="7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7"/>
    </row>
    <row r="27" spans="1:74" s="6" customFormat="1" ht="16.5" customHeight="1">
      <c r="A27" s="5">
        <f t="shared" si="46"/>
        <v>0</v>
      </c>
      <c r="B27" s="60"/>
      <c r="C27" s="7"/>
      <c r="D27" s="42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87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7"/>
      <c r="AG27" s="7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80"/>
      <c r="AX27" s="7"/>
      <c r="AY27" s="7"/>
      <c r="AZ27" s="7"/>
      <c r="BA27" s="7"/>
      <c r="BB27" s="7"/>
      <c r="BC27" s="7"/>
      <c r="BD27" s="7"/>
      <c r="BE27" s="7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7"/>
    </row>
    <row r="28" spans="1:74" s="5" customFormat="1" ht="16.5" customHeight="1">
      <c r="A28" s="5">
        <f t="shared" si="46"/>
        <v>0</v>
      </c>
      <c r="B28" s="59"/>
      <c r="D28" s="42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87"/>
      <c r="R28" s="6"/>
      <c r="S28" s="6"/>
      <c r="AF28" s="7"/>
      <c r="AG28" s="7"/>
      <c r="AU28" s="6"/>
      <c r="AV28" s="7"/>
      <c r="AW28" s="80"/>
      <c r="AX28" s="7"/>
      <c r="AY28" s="7"/>
      <c r="AZ28" s="7"/>
      <c r="BA28" s="7"/>
      <c r="BB28" s="7"/>
      <c r="BC28" s="7"/>
      <c r="BD28" s="7"/>
      <c r="BE28" s="7"/>
      <c r="BV28" s="7"/>
    </row>
    <row r="29" spans="1:74" s="6" customFormat="1" ht="16.5" customHeight="1">
      <c r="A29" s="5">
        <f t="shared" si="46"/>
        <v>0</v>
      </c>
      <c r="B29" s="60"/>
      <c r="C29" s="7"/>
      <c r="D29" s="42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87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7"/>
      <c r="AG29" s="7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V29" s="7"/>
      <c r="AW29" s="80"/>
      <c r="AX29" s="7"/>
      <c r="AY29" s="7"/>
      <c r="AZ29" s="7"/>
      <c r="BA29" s="7"/>
      <c r="BB29" s="7"/>
      <c r="BC29" s="7"/>
      <c r="BD29" s="7"/>
      <c r="BE29" s="7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7"/>
    </row>
    <row r="30" spans="1:74" s="5" customFormat="1" ht="16.5" customHeight="1">
      <c r="A30" s="5">
        <f t="shared" si="46"/>
        <v>0</v>
      </c>
      <c r="B30" s="59"/>
      <c r="D30" s="42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87"/>
      <c r="R30" s="6"/>
      <c r="S30" s="6"/>
      <c r="AF30" s="7"/>
      <c r="AG30" s="7"/>
      <c r="AU30" s="6"/>
      <c r="AV30" s="7"/>
      <c r="AW30" s="80"/>
      <c r="AX30" s="7"/>
      <c r="AY30" s="7"/>
      <c r="AZ30" s="7"/>
      <c r="BA30" s="7"/>
      <c r="BB30" s="7"/>
      <c r="BC30" s="7"/>
      <c r="BD30" s="7"/>
      <c r="BE30" s="7"/>
      <c r="BV30" s="7"/>
    </row>
    <row r="31" spans="1:74" s="5" customFormat="1" ht="16.5" customHeight="1">
      <c r="A31" s="5">
        <f t="shared" si="46"/>
        <v>0</v>
      </c>
      <c r="B31" s="102"/>
      <c r="D31" s="42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87"/>
      <c r="AF31" s="7"/>
      <c r="AG31" s="7"/>
      <c r="AU31" s="6"/>
      <c r="AV31" s="7"/>
      <c r="AW31" s="80"/>
      <c r="AX31" s="7"/>
      <c r="AY31" s="7"/>
      <c r="AZ31" s="7"/>
      <c r="BA31" s="7"/>
      <c r="BB31" s="7"/>
      <c r="BC31" s="7"/>
      <c r="BD31" s="7"/>
      <c r="BE31" s="7"/>
      <c r="BV31" s="7"/>
    </row>
    <row r="32" spans="1:74" s="6" customFormat="1" ht="16.5" customHeight="1">
      <c r="A32" s="5">
        <f t="shared" si="46"/>
        <v>0</v>
      </c>
      <c r="B32" s="59"/>
      <c r="C32" s="5"/>
      <c r="D32" s="42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87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7"/>
      <c r="AG32" s="7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V32" s="7"/>
      <c r="AW32" s="80"/>
      <c r="AX32" s="8"/>
      <c r="AY32" s="7"/>
      <c r="AZ32" s="7"/>
      <c r="BA32" s="7"/>
      <c r="BB32" s="7"/>
      <c r="BC32" s="8"/>
      <c r="BD32" s="8"/>
      <c r="BE32" s="8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7"/>
    </row>
    <row r="33" spans="1:74" s="6" customFormat="1" ht="16.5" customHeight="1">
      <c r="A33" s="5">
        <f t="shared" si="46"/>
        <v>0</v>
      </c>
      <c r="B33" s="59"/>
      <c r="C33" s="38"/>
      <c r="D33" s="7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87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7"/>
      <c r="AG33" s="7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7"/>
      <c r="AW33" s="80"/>
      <c r="AX33" s="7"/>
      <c r="AY33" s="7"/>
      <c r="AZ33" s="7"/>
      <c r="BA33" s="7"/>
      <c r="BB33" s="7"/>
      <c r="BC33" s="8"/>
      <c r="BD33" s="8"/>
      <c r="BE33" s="8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7"/>
    </row>
    <row r="34" spans="1:74" s="5" customFormat="1" ht="16.5" customHeight="1">
      <c r="A34" s="5">
        <f t="shared" si="46"/>
        <v>0</v>
      </c>
      <c r="B34" s="60"/>
      <c r="C34" s="7"/>
      <c r="D34" s="42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87"/>
      <c r="R34" s="6"/>
      <c r="S34" s="6"/>
      <c r="AF34" s="7"/>
      <c r="AG34" s="7"/>
      <c r="AU34" s="6"/>
      <c r="AV34" s="7"/>
      <c r="AW34" s="80"/>
      <c r="AX34" s="7"/>
      <c r="AY34" s="7"/>
      <c r="AZ34" s="7"/>
      <c r="BA34" s="7"/>
      <c r="BB34" s="7"/>
      <c r="BC34" s="7"/>
      <c r="BD34" s="7"/>
      <c r="BE34" s="7"/>
      <c r="BV34" s="7"/>
    </row>
    <row r="35" spans="1:74" s="6" customFormat="1" ht="16.5" customHeight="1">
      <c r="A35" s="5">
        <f t="shared" si="46"/>
        <v>0</v>
      </c>
      <c r="B35" s="60"/>
      <c r="C35" s="7"/>
      <c r="D35" s="42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87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7"/>
      <c r="AG35" s="7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V35" s="7"/>
      <c r="AW35" s="80"/>
      <c r="AX35" s="8"/>
      <c r="AY35" s="7"/>
      <c r="AZ35" s="7"/>
      <c r="BA35" s="7"/>
      <c r="BB35" s="7"/>
      <c r="BC35" s="7"/>
      <c r="BD35" s="7"/>
      <c r="BE35" s="7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7"/>
    </row>
    <row r="36" spans="1:74" s="6" customFormat="1" ht="16.5" customHeight="1">
      <c r="A36" s="5">
        <f t="shared" si="46"/>
        <v>0</v>
      </c>
      <c r="B36" s="93"/>
      <c r="C36" s="79"/>
      <c r="D36" s="42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87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7"/>
      <c r="AG36" s="7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V36" s="7"/>
      <c r="AW36" s="80"/>
      <c r="AX36" s="8"/>
      <c r="AY36" s="7"/>
      <c r="AZ36" s="7"/>
      <c r="BA36" s="7"/>
      <c r="BB36" s="7"/>
      <c r="BC36" s="7"/>
      <c r="BD36" s="7"/>
      <c r="BE36" s="7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7"/>
    </row>
    <row r="37" spans="1:74" s="6" customFormat="1" ht="16.5" customHeight="1">
      <c r="A37" s="5">
        <f t="shared" si="46"/>
        <v>0</v>
      </c>
      <c r="B37" s="93"/>
      <c r="C37" s="79"/>
      <c r="D37" s="42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87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7"/>
      <c r="AG37" s="7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7"/>
      <c r="AW37" s="80"/>
      <c r="AX37" s="7"/>
      <c r="AY37" s="7"/>
      <c r="AZ37" s="7"/>
      <c r="BA37" s="7"/>
      <c r="BB37" s="7"/>
      <c r="BC37" s="7"/>
      <c r="BD37" s="7"/>
      <c r="BE37" s="7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7"/>
    </row>
    <row r="38" spans="1:74" s="6" customFormat="1" ht="16.5" customHeight="1">
      <c r="A38" s="5">
        <f t="shared" si="46"/>
        <v>0</v>
      </c>
      <c r="B38" s="59"/>
      <c r="C38" s="38"/>
      <c r="D38" s="7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87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7"/>
      <c r="AG38" s="7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V38" s="7"/>
      <c r="AW38" s="80"/>
      <c r="AX38" s="7"/>
      <c r="AY38" s="7"/>
      <c r="AZ38" s="7"/>
      <c r="BA38" s="7"/>
      <c r="BB38" s="7"/>
      <c r="BC38" s="7"/>
      <c r="BD38" s="7"/>
      <c r="BE38" s="7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7"/>
    </row>
    <row r="39" spans="1:74" s="6" customFormat="1" ht="16.5" customHeight="1">
      <c r="A39" s="5">
        <f t="shared" si="46"/>
        <v>0</v>
      </c>
      <c r="B39" s="102"/>
      <c r="C39" s="38"/>
      <c r="D39" s="4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87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7"/>
      <c r="AG39" s="7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V39" s="7"/>
      <c r="AW39" s="80"/>
      <c r="AX39" s="7"/>
      <c r="AY39" s="7"/>
      <c r="AZ39" s="7"/>
      <c r="BA39" s="7"/>
      <c r="BB39" s="7"/>
      <c r="BC39" s="8"/>
      <c r="BD39" s="8"/>
      <c r="BE39" s="8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7"/>
    </row>
    <row r="40" spans="1:74" s="8" customFormat="1" ht="16.5" customHeight="1">
      <c r="A40" s="5">
        <f t="shared" si="46"/>
        <v>0</v>
      </c>
      <c r="B40" s="93"/>
      <c r="C40" s="79"/>
      <c r="D40" s="9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87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7"/>
      <c r="AG40" s="7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V40" s="7"/>
      <c r="AW40" s="80"/>
      <c r="AX40" s="7"/>
      <c r="AY40" s="7"/>
      <c r="AZ40" s="7"/>
      <c r="BA40" s="7"/>
      <c r="BB40" s="7"/>
      <c r="BC40" s="7"/>
      <c r="BD40" s="7"/>
      <c r="BE40" s="7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7"/>
    </row>
    <row r="41" spans="1:74" s="5" customFormat="1" ht="16.5" customHeight="1">
      <c r="A41" s="5">
        <f t="shared" si="46"/>
        <v>0</v>
      </c>
      <c r="B41" s="59"/>
      <c r="D41" s="7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87"/>
      <c r="R41" s="6"/>
      <c r="S41" s="6"/>
      <c r="AF41" s="7"/>
      <c r="AG41" s="7"/>
      <c r="AU41" s="6"/>
      <c r="AV41" s="7"/>
      <c r="AW41" s="80"/>
      <c r="AX41" s="7"/>
      <c r="AY41" s="7"/>
      <c r="AZ41" s="7"/>
      <c r="BA41" s="7"/>
      <c r="BB41" s="7"/>
      <c r="BC41" s="7"/>
      <c r="BD41" s="7"/>
      <c r="BE41" s="7"/>
      <c r="BV41" s="7"/>
    </row>
    <row r="42" spans="1:74" s="6" customFormat="1" ht="16.5" customHeight="1">
      <c r="A42" s="5">
        <f t="shared" si="46"/>
        <v>0</v>
      </c>
      <c r="B42" s="100"/>
      <c r="C42" s="7"/>
      <c r="D42" s="4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87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7"/>
      <c r="AG42" s="7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V42" s="7"/>
      <c r="AW42" s="80"/>
      <c r="AX42" s="7"/>
      <c r="AY42" s="7"/>
      <c r="AZ42" s="7"/>
      <c r="BA42" s="7"/>
      <c r="BB42" s="7"/>
      <c r="BC42" s="8"/>
      <c r="BD42" s="8"/>
      <c r="BE42" s="8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7"/>
    </row>
    <row r="43" spans="1:74" s="5" customFormat="1" ht="16.5" customHeight="1">
      <c r="A43" s="79">
        <f t="shared" si="46"/>
        <v>0</v>
      </c>
      <c r="B43" s="59"/>
      <c r="D43" s="75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87"/>
      <c r="R43" s="6"/>
      <c r="S43" s="6"/>
      <c r="AF43" s="7"/>
      <c r="AG43" s="7"/>
      <c r="AU43" s="6"/>
      <c r="AV43" s="7"/>
      <c r="AW43" s="80"/>
      <c r="AX43" s="8"/>
      <c r="AY43" s="7"/>
      <c r="AZ43" s="7"/>
      <c r="BA43" s="7"/>
      <c r="BB43" s="7"/>
      <c r="BC43" s="7"/>
      <c r="BD43" s="7"/>
      <c r="BE43" s="7"/>
      <c r="BV43" s="7"/>
    </row>
    <row r="44" spans="1:74" s="6" customFormat="1" ht="16.5" customHeight="1">
      <c r="A44" s="5">
        <f t="shared" si="46"/>
        <v>0</v>
      </c>
      <c r="B44" s="59"/>
      <c r="C44" s="5"/>
      <c r="D44" s="75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87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7"/>
      <c r="AG44" s="7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7"/>
      <c r="AW44" s="80"/>
      <c r="AX44" s="8"/>
      <c r="AY44" s="7"/>
      <c r="AZ44" s="7"/>
      <c r="BA44" s="7"/>
      <c r="BB44" s="7"/>
      <c r="BC44" s="7"/>
      <c r="BD44" s="7"/>
      <c r="BE44" s="7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7"/>
    </row>
    <row r="45" spans="1:74" ht="16.5" customHeight="1">
      <c r="A45" s="5">
        <f t="shared" si="46"/>
        <v>0</v>
      </c>
      <c r="B45" s="60"/>
      <c r="C45" s="7"/>
      <c r="D45" s="42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87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7"/>
      <c r="AG45" s="7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6"/>
      <c r="AV45" s="7"/>
      <c r="AW45" s="80"/>
      <c r="AY45" s="1"/>
      <c r="AZ45" s="1"/>
      <c r="BA45" s="1"/>
      <c r="BB45" s="7"/>
      <c r="BC45" s="1"/>
      <c r="BD45" s="1"/>
      <c r="BE45" s="1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7"/>
    </row>
    <row r="46" spans="1:74" ht="16.5" customHeight="1">
      <c r="A46" s="5">
        <f t="shared" si="46"/>
        <v>0</v>
      </c>
      <c r="B46" s="59"/>
      <c r="C46" s="5"/>
      <c r="D46" s="42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8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7"/>
      <c r="AG46" s="7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6"/>
      <c r="AV46" s="7"/>
      <c r="AW46" s="80"/>
      <c r="AX46" s="1"/>
      <c r="AY46" s="1"/>
      <c r="AZ46" s="1"/>
      <c r="BA46" s="1"/>
      <c r="BB46" s="7"/>
      <c r="BC46" s="1"/>
      <c r="BD46" s="1"/>
      <c r="BE46" s="1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7"/>
    </row>
    <row r="47" spans="1:74" ht="16.5" customHeight="1">
      <c r="A47" s="5">
        <f t="shared" si="46"/>
        <v>0</v>
      </c>
      <c r="B47" s="59"/>
      <c r="C47" s="5"/>
      <c r="D47" s="42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87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7"/>
      <c r="AG47" s="7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6"/>
      <c r="AV47" s="7"/>
      <c r="AW47" s="80"/>
      <c r="AX47" s="1"/>
      <c r="BB47" s="7"/>
      <c r="BC47" s="1"/>
      <c r="BD47" s="1"/>
      <c r="BE47" s="1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7"/>
    </row>
    <row r="48" spans="1:74" ht="16.5" customHeight="1">
      <c r="A48" s="5">
        <f t="shared" si="46"/>
        <v>0</v>
      </c>
      <c r="B48" s="59"/>
      <c r="C48" s="38"/>
      <c r="D48" s="42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87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7"/>
      <c r="AG48" s="7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7"/>
      <c r="AW48" s="80"/>
      <c r="AX48" s="1"/>
      <c r="AY48" s="1"/>
      <c r="AZ48" s="1"/>
      <c r="BA48" s="1"/>
      <c r="BB48" s="7"/>
      <c r="BC48" s="1"/>
      <c r="BD48" s="1"/>
      <c r="BE48" s="1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7"/>
    </row>
    <row r="49" spans="1:74" s="1" customFormat="1" ht="16.5" customHeight="1">
      <c r="A49" s="5">
        <f t="shared" si="46"/>
        <v>0</v>
      </c>
      <c r="B49" s="60"/>
      <c r="C49" s="7"/>
      <c r="D49" s="42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87"/>
      <c r="R49"/>
      <c r="S49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7"/>
      <c r="AG49" s="7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6"/>
      <c r="AV49" s="7"/>
      <c r="AW49" s="80"/>
      <c r="BB49" s="7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7"/>
    </row>
    <row r="50" spans="1:74" s="1" customFormat="1" ht="16.5" customHeight="1">
      <c r="A50" s="5">
        <f t="shared" si="46"/>
        <v>0</v>
      </c>
      <c r="B50" s="60"/>
      <c r="C50" s="77"/>
      <c r="D50" s="42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87"/>
      <c r="R50"/>
      <c r="S50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7"/>
      <c r="AG50" s="7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6"/>
      <c r="AV50" s="7"/>
      <c r="AW50" s="80"/>
      <c r="BB50" s="7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7"/>
    </row>
    <row r="51" spans="1:74" ht="16.5" customHeight="1">
      <c r="A51" s="5">
        <f t="shared" si="46"/>
        <v>0</v>
      </c>
      <c r="B51" s="60"/>
      <c r="C51" s="7"/>
      <c r="D51" s="42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87"/>
      <c r="R51" s="1"/>
      <c r="S51" s="1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7"/>
      <c r="AG51" s="7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7"/>
      <c r="AW51" s="80"/>
      <c r="AX51" s="1"/>
      <c r="AY51" s="1"/>
      <c r="AZ51" s="1"/>
      <c r="BA51" s="1"/>
      <c r="BB51" s="7"/>
      <c r="BC51" s="1"/>
      <c r="BD51" s="1"/>
      <c r="BE51" s="1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7"/>
    </row>
    <row r="52" spans="1:74" ht="16.5" customHeight="1">
      <c r="A52" s="5">
        <f t="shared" si="46"/>
        <v>0</v>
      </c>
      <c r="B52" s="59"/>
      <c r="C52" s="5"/>
      <c r="D52" s="42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87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7"/>
      <c r="AG52" s="7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7"/>
      <c r="AW52" s="80"/>
      <c r="AX52" s="1"/>
      <c r="AY52" s="1"/>
      <c r="AZ52" s="1"/>
      <c r="BA52" s="1"/>
      <c r="BB52" s="7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7"/>
    </row>
    <row r="53" spans="1:74" ht="16.5" customHeight="1">
      <c r="A53" s="5">
        <f t="shared" si="46"/>
        <v>0</v>
      </c>
      <c r="B53" s="60"/>
      <c r="C53" s="7"/>
      <c r="D53" s="42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87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7"/>
      <c r="AG53" s="7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6"/>
      <c r="AV53" s="7"/>
      <c r="AW53" s="80"/>
      <c r="AX53" s="1"/>
      <c r="AY53" s="1"/>
      <c r="AZ53" s="1"/>
      <c r="BA53" s="1"/>
      <c r="BB53" s="7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7"/>
    </row>
    <row r="54" spans="1:74" ht="16.5" customHeight="1">
      <c r="A54" s="5">
        <f t="shared" si="46"/>
        <v>0</v>
      </c>
      <c r="B54" s="59"/>
      <c r="C54" s="38"/>
      <c r="D54" s="42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87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7"/>
      <c r="AG54" s="7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6"/>
      <c r="AV54" s="7"/>
      <c r="AW54" s="80"/>
      <c r="AX54" s="1"/>
      <c r="AY54" s="1"/>
      <c r="AZ54" s="1"/>
      <c r="BA54" s="1"/>
      <c r="BB54" s="7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7"/>
    </row>
    <row r="55" spans="2:54" ht="15">
      <c r="B55" s="60"/>
      <c r="C55" s="7"/>
      <c r="D55" s="42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8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8"/>
      <c r="AF55" s="8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6"/>
      <c r="AV55" s="7"/>
      <c r="AW55" s="80"/>
      <c r="BB55" s="7"/>
    </row>
    <row r="56" spans="2:32" ht="15">
      <c r="B56" s="60"/>
      <c r="C56" s="77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8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83"/>
      <c r="AF56" s="83"/>
    </row>
    <row r="57" spans="2:32" ht="15">
      <c r="B57" s="60"/>
      <c r="C57" s="7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8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83"/>
      <c r="AF57" s="83"/>
    </row>
    <row r="58" spans="2:32" ht="15">
      <c r="B58" s="59"/>
      <c r="C58" s="5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8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83"/>
      <c r="AF58" s="83"/>
    </row>
    <row r="59" spans="2:17" ht="15">
      <c r="B59" s="60"/>
      <c r="C59" s="7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87"/>
    </row>
    <row r="60" spans="2:17" ht="15">
      <c r="B60" s="59"/>
      <c r="C60" s="38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87"/>
    </row>
    <row r="61" spans="2:3" ht="15">
      <c r="B61" s="59"/>
      <c r="C61" s="38"/>
    </row>
    <row r="93" ht="12.75">
      <c r="B93" t="e">
        <f>'Klass 2'!I14l</f>
        <v>#NAME?</v>
      </c>
    </row>
  </sheetData>
  <sheetProtection/>
  <printOptions horizontalCentered="1"/>
  <pageMargins left="0" right="0" top="0.7874015748031497" bottom="0" header="0" footer="0"/>
  <pageSetup horizontalDpi="300" verticalDpi="300" orientation="portrait" paperSize="9" r:id="rId1"/>
  <rowBreaks count="1" manualBreakCount="1">
    <brk id="4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IV15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41" sqref="S41"/>
    </sheetView>
  </sheetViews>
  <sheetFormatPr defaultColWidth="9.140625" defaultRowHeight="12.75"/>
  <cols>
    <col min="1" max="1" width="3.7109375" style="0" customWidth="1"/>
    <col min="2" max="2" width="21.140625" style="1" bestFit="1" customWidth="1"/>
    <col min="3" max="3" width="13.57421875" style="1" customWidth="1"/>
    <col min="4" max="4" width="6.00390625" style="41" customWidth="1"/>
    <col min="5" max="15" width="4.28125" style="32" customWidth="1"/>
    <col min="16" max="16" width="4.28125" style="0" customWidth="1"/>
    <col min="17" max="17" width="5.140625" style="0" customWidth="1"/>
    <col min="19" max="19" width="15.7109375" style="0" customWidth="1"/>
    <col min="20" max="32" width="3.28125" style="0" customWidth="1"/>
    <col min="33" max="33" width="4.7109375" style="0" customWidth="1"/>
    <col min="34" max="54" width="3.7109375" style="0" customWidth="1"/>
    <col min="58" max="58" width="9.140625" style="1" customWidth="1"/>
    <col min="59" max="71" width="3.7109375" style="1" customWidth="1"/>
    <col min="72" max="73" width="9.140625" style="1" customWidth="1"/>
  </cols>
  <sheetData>
    <row r="1" spans="1:17" ht="83.25">
      <c r="A1" s="2"/>
      <c r="B1" s="76" t="str">
        <f>'Klass 1'!$B$1</f>
        <v>SLUTSTÄLLNING</v>
      </c>
      <c r="C1" s="2"/>
      <c r="D1" s="39" t="s">
        <v>94</v>
      </c>
      <c r="E1" s="34" t="s">
        <v>88</v>
      </c>
      <c r="F1" s="34" t="s">
        <v>89</v>
      </c>
      <c r="G1" s="34" t="s">
        <v>164</v>
      </c>
      <c r="H1" s="34" t="s">
        <v>165</v>
      </c>
      <c r="I1" s="34" t="s">
        <v>291</v>
      </c>
      <c r="J1" s="34" t="s">
        <v>115</v>
      </c>
      <c r="K1" s="34" t="s">
        <v>130</v>
      </c>
      <c r="L1" s="34" t="s">
        <v>90</v>
      </c>
      <c r="M1" s="34" t="s">
        <v>119</v>
      </c>
      <c r="N1" s="34" t="s">
        <v>91</v>
      </c>
      <c r="O1" s="34" t="s">
        <v>92</v>
      </c>
      <c r="P1" s="34" t="s">
        <v>234</v>
      </c>
      <c r="Q1" s="34" t="s">
        <v>93</v>
      </c>
    </row>
    <row r="2" spans="1:17" ht="15.75">
      <c r="A2" s="35"/>
      <c r="B2" s="36" t="s">
        <v>67</v>
      </c>
      <c r="C2" s="35"/>
      <c r="D2" s="40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>
        <v>7</v>
      </c>
      <c r="L2" s="37">
        <v>8</v>
      </c>
      <c r="M2" s="37">
        <v>9</v>
      </c>
      <c r="N2" s="37">
        <v>10</v>
      </c>
      <c r="O2" s="37">
        <v>11</v>
      </c>
      <c r="P2" s="37">
        <v>12</v>
      </c>
      <c r="Q2" s="37">
        <v>13</v>
      </c>
    </row>
    <row r="3" spans="1:17" ht="12.75">
      <c r="A3" s="1"/>
      <c r="B3" s="84" t="str">
        <f>'Klass 1'!$B$3</f>
        <v> 2014-2015</v>
      </c>
      <c r="Q3" s="88"/>
    </row>
    <row r="4" spans="1:73" s="3" customFormat="1" ht="12.75">
      <c r="A4" s="2" t="s">
        <v>0</v>
      </c>
      <c r="B4" s="2" t="s">
        <v>1</v>
      </c>
      <c r="C4" s="2" t="s">
        <v>2</v>
      </c>
      <c r="D4" s="39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Q4" s="89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4" s="7" customFormat="1" ht="19.5" customHeight="1">
      <c r="A5" s="7">
        <v>1</v>
      </c>
      <c r="B5" s="60" t="s">
        <v>129</v>
      </c>
      <c r="C5" s="7" t="s">
        <v>124</v>
      </c>
      <c r="D5" s="42">
        <f aca="true" t="shared" si="0" ref="D5:D47">SUM(E5:Q5)</f>
        <v>53</v>
      </c>
      <c r="E5" s="74" t="s">
        <v>104</v>
      </c>
      <c r="F5" s="74">
        <v>9</v>
      </c>
      <c r="G5" s="74" t="s">
        <v>104</v>
      </c>
      <c r="H5" s="74" t="s">
        <v>104</v>
      </c>
      <c r="I5" s="74" t="s">
        <v>104</v>
      </c>
      <c r="J5" s="74" t="s">
        <v>104</v>
      </c>
      <c r="K5" s="74">
        <v>7</v>
      </c>
      <c r="L5" s="74">
        <v>9</v>
      </c>
      <c r="M5" s="74">
        <v>7</v>
      </c>
      <c r="N5" s="74" t="s">
        <v>104</v>
      </c>
      <c r="O5" s="74">
        <v>12</v>
      </c>
      <c r="P5" s="74">
        <v>9</v>
      </c>
      <c r="Q5" s="90" t="s">
        <v>104</v>
      </c>
      <c r="R5" s="8"/>
      <c r="S5" s="8"/>
      <c r="T5" s="5">
        <f aca="true" t="shared" si="1" ref="T5:T47">LARGE(AH5:AT5,1)</f>
        <v>12</v>
      </c>
      <c r="U5" s="5">
        <f aca="true" t="shared" si="2" ref="U5:U47">LARGE(AH5:AT5,2)</f>
        <v>9</v>
      </c>
      <c r="V5" s="5">
        <f aca="true" t="shared" si="3" ref="V5:V47">LARGE(AH5:AT5,3)</f>
        <v>9</v>
      </c>
      <c r="W5" s="5">
        <f aca="true" t="shared" si="4" ref="W5:W47">LARGE(AH5:AT5,4)</f>
        <v>9</v>
      </c>
      <c r="X5" s="5">
        <f aca="true" t="shared" si="5" ref="X5:X47">LARGE(AH5:AT5,5)</f>
        <v>7</v>
      </c>
      <c r="Y5" s="5">
        <f aca="true" t="shared" si="6" ref="Y5:Y47">LARGE(AH5:AT5,6)</f>
        <v>7</v>
      </c>
      <c r="Z5" s="5">
        <f aca="true" t="shared" si="7" ref="Z5:Z47">LARGE(AH5:AT5,7)</f>
        <v>0</v>
      </c>
      <c r="AA5" s="5">
        <f aca="true" t="shared" si="8" ref="AA5:AA47">LARGE(AH5:AT5,8)</f>
        <v>0</v>
      </c>
      <c r="AB5" s="5">
        <f aca="true" t="shared" si="9" ref="AB5:AB47">LARGE(AH5:AT5,9)</f>
        <v>0</v>
      </c>
      <c r="AC5" s="5">
        <f aca="true" t="shared" si="10" ref="AC5:AC47">LARGE(AH5:AT5,10)</f>
        <v>0</v>
      </c>
      <c r="AD5" s="5">
        <f aca="true" t="shared" si="11" ref="AD5:AD47">LARGE(AH5:AT5,11)</f>
        <v>0</v>
      </c>
      <c r="AE5" s="5">
        <f aca="true" t="shared" si="12" ref="AE5:AE47">LARGE(AH5:AT5,12)</f>
        <v>0</v>
      </c>
      <c r="AF5" s="5">
        <f aca="true" t="shared" si="13" ref="AF5:AF47">LARGE(AH5:AT5,13)</f>
        <v>0</v>
      </c>
      <c r="AG5" s="108"/>
      <c r="AH5" s="5">
        <f aca="true" t="shared" si="14" ref="AH5:AH47">IF(E5="x",0,E5)</f>
        <v>0</v>
      </c>
      <c r="AI5" s="5">
        <f aca="true" t="shared" si="15" ref="AI5:AI47">IF(F5="x",0,F5)</f>
        <v>9</v>
      </c>
      <c r="AJ5" s="5">
        <f aca="true" t="shared" si="16" ref="AJ5:AJ47">IF(G5="x",0,G5)</f>
        <v>0</v>
      </c>
      <c r="AK5" s="5">
        <f aca="true" t="shared" si="17" ref="AK5:AK47">IF(H5="x",0,H5)</f>
        <v>0</v>
      </c>
      <c r="AL5" s="5">
        <f aca="true" t="shared" si="18" ref="AL5:AL47">IF(I5="x",0,I5)</f>
        <v>0</v>
      </c>
      <c r="AM5" s="5">
        <f aca="true" t="shared" si="19" ref="AM5:AM47">IF(J5="x",0,J5)</f>
        <v>0</v>
      </c>
      <c r="AN5" s="5">
        <f aca="true" t="shared" si="20" ref="AN5:AN47">IF(K5="x",0,K5)</f>
        <v>7</v>
      </c>
      <c r="AO5" s="5">
        <f aca="true" t="shared" si="21" ref="AO5:AO47">IF(L5="x",0,L5)</f>
        <v>9</v>
      </c>
      <c r="AP5" s="5">
        <f aca="true" t="shared" si="22" ref="AP5:AP47">IF(M5="x",0,M5)</f>
        <v>7</v>
      </c>
      <c r="AQ5" s="5">
        <f aca="true" t="shared" si="23" ref="AQ5:AQ47">IF(N5="x",0,N5)</f>
        <v>0</v>
      </c>
      <c r="AR5" s="5">
        <f aca="true" t="shared" si="24" ref="AR5:AR47">IF(O5="x",0,O5)</f>
        <v>12</v>
      </c>
      <c r="AS5" s="5">
        <f aca="true" t="shared" si="25" ref="AS5:AS47">IF(P5="x",0,P5)</f>
        <v>9</v>
      </c>
      <c r="AT5" s="5">
        <f aca="true" t="shared" si="26" ref="AT5:AT47">IF(Q5="x",0,Q5)</f>
        <v>0</v>
      </c>
      <c r="AV5" s="7">
        <f aca="true" t="shared" si="27" ref="AV5:AV47">COUNTIF(E5:Q5,"x")</f>
        <v>7</v>
      </c>
      <c r="AW5" s="7">
        <f>IF(AV5=13,-1,SUM(E5:Q5))</f>
        <v>53</v>
      </c>
      <c r="AX5" s="8"/>
      <c r="AY5" s="8"/>
      <c r="AZ5" s="8"/>
      <c r="BA5" s="8"/>
      <c r="BB5" s="7">
        <v>1</v>
      </c>
      <c r="BF5" s="5">
        <f aca="true" t="shared" si="28" ref="BF5:BR5">SUM(D4:D5)</f>
        <v>53</v>
      </c>
      <c r="BG5" s="5">
        <f t="shared" si="28"/>
        <v>0</v>
      </c>
      <c r="BH5" s="5">
        <f t="shared" si="28"/>
        <v>9</v>
      </c>
      <c r="BI5" s="5">
        <f t="shared" si="28"/>
        <v>0</v>
      </c>
      <c r="BJ5" s="5">
        <f t="shared" si="28"/>
        <v>0</v>
      </c>
      <c r="BK5" s="5">
        <f t="shared" si="28"/>
        <v>0</v>
      </c>
      <c r="BL5" s="5">
        <f t="shared" si="28"/>
        <v>0</v>
      </c>
      <c r="BM5" s="5">
        <f t="shared" si="28"/>
        <v>7</v>
      </c>
      <c r="BN5" s="5">
        <f t="shared" si="28"/>
        <v>9</v>
      </c>
      <c r="BO5" s="5">
        <f t="shared" si="28"/>
        <v>7</v>
      </c>
      <c r="BP5" s="5">
        <f t="shared" si="28"/>
        <v>0</v>
      </c>
      <c r="BQ5" s="5">
        <f t="shared" si="28"/>
        <v>12</v>
      </c>
      <c r="BR5" s="5">
        <f t="shared" si="28"/>
        <v>9</v>
      </c>
      <c r="BS5" s="5">
        <f aca="true" t="shared" si="29" ref="BS5:BS10">SUM(Q4:Q5)</f>
        <v>0</v>
      </c>
      <c r="BT5" s="5"/>
      <c r="BU5" s="5">
        <f aca="true" t="shared" si="30" ref="BU5:BU10">COUNTIF(BF5:BS5,2)</f>
        <v>0</v>
      </c>
      <c r="BV5" s="7">
        <f aca="true" t="shared" si="31" ref="BV5:BV47">SUM(BF5+BU5+BW5)</f>
        <v>53</v>
      </c>
    </row>
    <row r="6" spans="1:79" s="6" customFormat="1" ht="19.5" customHeight="1">
      <c r="A6" s="5">
        <f>IF(AV6=13,"",IF(AND(E6=E5,F6=F5,G6=G5,H6=H5,J6=J5,J6=J5,K6=K5,L6=L5,M6=M5,N6=N5,O6=O5,P6=P5,Q6=Q5),A5,IF(D5=0,A5,BB6)))</f>
        <v>2</v>
      </c>
      <c r="B6" s="60" t="s">
        <v>37</v>
      </c>
      <c r="C6" s="7" t="s">
        <v>14</v>
      </c>
      <c r="D6" s="42">
        <f t="shared" si="0"/>
        <v>51</v>
      </c>
      <c r="E6" s="74">
        <v>5</v>
      </c>
      <c r="F6" s="74" t="s">
        <v>104</v>
      </c>
      <c r="G6" s="74">
        <v>12</v>
      </c>
      <c r="H6" s="74">
        <v>12</v>
      </c>
      <c r="I6" s="74" t="s">
        <v>104</v>
      </c>
      <c r="J6" s="74">
        <v>9</v>
      </c>
      <c r="K6" s="74">
        <v>9</v>
      </c>
      <c r="L6" s="74" t="s">
        <v>104</v>
      </c>
      <c r="M6" s="74" t="s">
        <v>104</v>
      </c>
      <c r="N6" s="74" t="s">
        <v>104</v>
      </c>
      <c r="O6" s="74">
        <v>4</v>
      </c>
      <c r="P6" s="74" t="s">
        <v>104</v>
      </c>
      <c r="Q6" s="90" t="s">
        <v>104</v>
      </c>
      <c r="R6" s="5"/>
      <c r="S6" s="5"/>
      <c r="T6" s="5">
        <f t="shared" si="1"/>
        <v>12</v>
      </c>
      <c r="U6" s="5">
        <f t="shared" si="2"/>
        <v>12</v>
      </c>
      <c r="V6" s="5">
        <f t="shared" si="3"/>
        <v>9</v>
      </c>
      <c r="W6" s="5">
        <f t="shared" si="4"/>
        <v>9</v>
      </c>
      <c r="X6" s="5">
        <f t="shared" si="5"/>
        <v>5</v>
      </c>
      <c r="Y6" s="5">
        <f t="shared" si="6"/>
        <v>4</v>
      </c>
      <c r="Z6" s="5">
        <f t="shared" si="7"/>
        <v>0</v>
      </c>
      <c r="AA6" s="5">
        <f t="shared" si="8"/>
        <v>0</v>
      </c>
      <c r="AB6" s="5">
        <f t="shared" si="9"/>
        <v>0</v>
      </c>
      <c r="AC6" s="5">
        <f t="shared" si="10"/>
        <v>0</v>
      </c>
      <c r="AD6" s="5">
        <f t="shared" si="11"/>
        <v>0</v>
      </c>
      <c r="AE6" s="5">
        <f t="shared" si="12"/>
        <v>0</v>
      </c>
      <c r="AF6" s="5">
        <f t="shared" si="13"/>
        <v>0</v>
      </c>
      <c r="AG6" s="108"/>
      <c r="AH6" s="5">
        <f t="shared" si="14"/>
        <v>5</v>
      </c>
      <c r="AI6" s="5">
        <f t="shared" si="15"/>
        <v>0</v>
      </c>
      <c r="AJ6" s="5">
        <f t="shared" si="16"/>
        <v>12</v>
      </c>
      <c r="AK6" s="5">
        <f t="shared" si="17"/>
        <v>12</v>
      </c>
      <c r="AL6" s="5">
        <f t="shared" si="18"/>
        <v>0</v>
      </c>
      <c r="AM6" s="5">
        <f t="shared" si="19"/>
        <v>9</v>
      </c>
      <c r="AN6" s="5">
        <f t="shared" si="20"/>
        <v>9</v>
      </c>
      <c r="AO6" s="5">
        <f t="shared" si="21"/>
        <v>0</v>
      </c>
      <c r="AP6" s="5">
        <f t="shared" si="22"/>
        <v>0</v>
      </c>
      <c r="AQ6" s="5">
        <f t="shared" si="23"/>
        <v>0</v>
      </c>
      <c r="AR6" s="5">
        <f t="shared" si="24"/>
        <v>4</v>
      </c>
      <c r="AS6" s="5">
        <f t="shared" si="25"/>
        <v>0</v>
      </c>
      <c r="AT6" s="5">
        <f t="shared" si="26"/>
        <v>0</v>
      </c>
      <c r="AU6" s="7"/>
      <c r="AV6" s="7">
        <f t="shared" si="27"/>
        <v>7</v>
      </c>
      <c r="AW6" s="7">
        <f aca="true" t="shared" si="32" ref="AW6:AW19">IF(AV6=12,-1,SUM(E6:Q6))</f>
        <v>51</v>
      </c>
      <c r="BB6" s="7">
        <v>2</v>
      </c>
      <c r="BC6" s="5"/>
      <c r="BD6" s="5"/>
      <c r="BE6" s="5"/>
      <c r="BF6" s="5">
        <f aca="true" t="shared" si="33" ref="BF6:BF47">SUM(D5:D6)</f>
        <v>104</v>
      </c>
      <c r="BG6" s="5">
        <f aca="true" t="shared" si="34" ref="BG6:BG47">SUM(E5:E6)</f>
        <v>5</v>
      </c>
      <c r="BH6" s="5">
        <f aca="true" t="shared" si="35" ref="BH6:BH47">SUM(F5:F6)</f>
        <v>9</v>
      </c>
      <c r="BI6" s="5">
        <f aca="true" t="shared" si="36" ref="BI6:BI47">SUM(G5:G6)</f>
        <v>12</v>
      </c>
      <c r="BJ6" s="5">
        <f aca="true" t="shared" si="37" ref="BJ6:BJ47">SUM(H5:H6)</f>
        <v>12</v>
      </c>
      <c r="BK6" s="5"/>
      <c r="BL6" s="5">
        <f aca="true" t="shared" si="38" ref="BL6:BL47">SUM(J5:J6)</f>
        <v>9</v>
      </c>
      <c r="BM6" s="5">
        <f aca="true" t="shared" si="39" ref="BM6:BM47">SUM(K5:K6)</f>
        <v>16</v>
      </c>
      <c r="BN6" s="5">
        <f aca="true" t="shared" si="40" ref="BN6:BN47">SUM(L5:L6)</f>
        <v>9</v>
      </c>
      <c r="BO6" s="5">
        <f aca="true" t="shared" si="41" ref="BO6:BO47">SUM(M5:M6)</f>
        <v>7</v>
      </c>
      <c r="BP6" s="5">
        <f aca="true" t="shared" si="42" ref="BP6:BP47">SUM(N5:N6)</f>
        <v>0</v>
      </c>
      <c r="BQ6" s="5">
        <f aca="true" t="shared" si="43" ref="BQ6:BQ47">SUM(O5:O6)</f>
        <v>16</v>
      </c>
      <c r="BR6" s="5">
        <f aca="true" t="shared" si="44" ref="BR6:BR47">SUM(P5:P6)</f>
        <v>9</v>
      </c>
      <c r="BS6" s="5">
        <f t="shared" si="29"/>
        <v>0</v>
      </c>
      <c r="BT6" s="5"/>
      <c r="BU6" s="5">
        <f t="shared" si="30"/>
        <v>0</v>
      </c>
      <c r="BV6" s="7">
        <f t="shared" si="31"/>
        <v>104</v>
      </c>
      <c r="BW6" s="5"/>
      <c r="BX6" s="5"/>
      <c r="BY6" s="5"/>
      <c r="BZ6" s="5"/>
      <c r="CA6" s="5"/>
    </row>
    <row r="7" spans="1:74" s="6" customFormat="1" ht="19.5" customHeight="1">
      <c r="A7" s="5">
        <f aca="true" t="shared" si="45" ref="A7:A47">IF(AV7=13,"",IF(AND(E7=E6,F7=F6,G7=G6,H7=H6,J7=J6,J7=J6,K7=K6,L7=L6,M7=M6,N7=N6,O7=O6,P7=P6,Q7=Q6),A6,IF(D6=0,A6,BB7)))</f>
        <v>3</v>
      </c>
      <c r="B7" s="60" t="s">
        <v>26</v>
      </c>
      <c r="C7" s="7" t="s">
        <v>113</v>
      </c>
      <c r="D7" s="42">
        <f t="shared" si="0"/>
        <v>43</v>
      </c>
      <c r="E7" s="74">
        <v>3</v>
      </c>
      <c r="F7" s="74">
        <v>3</v>
      </c>
      <c r="G7" s="74">
        <v>10</v>
      </c>
      <c r="H7" s="74">
        <v>2</v>
      </c>
      <c r="I7" s="74">
        <v>3</v>
      </c>
      <c r="J7" s="74">
        <v>7</v>
      </c>
      <c r="K7" s="74">
        <v>4</v>
      </c>
      <c r="L7" s="74" t="s">
        <v>104</v>
      </c>
      <c r="M7" s="74" t="s">
        <v>104</v>
      </c>
      <c r="N7" s="74">
        <v>1</v>
      </c>
      <c r="O7" s="74">
        <v>10</v>
      </c>
      <c r="P7" s="74" t="s">
        <v>104</v>
      </c>
      <c r="Q7" s="90" t="s">
        <v>104</v>
      </c>
      <c r="T7" s="5">
        <f t="shared" si="1"/>
        <v>10</v>
      </c>
      <c r="U7" s="5">
        <f t="shared" si="2"/>
        <v>10</v>
      </c>
      <c r="V7" s="5">
        <f t="shared" si="3"/>
        <v>7</v>
      </c>
      <c r="W7" s="5">
        <f t="shared" si="4"/>
        <v>4</v>
      </c>
      <c r="X7" s="5">
        <f t="shared" si="5"/>
        <v>3</v>
      </c>
      <c r="Y7" s="5">
        <f t="shared" si="6"/>
        <v>3</v>
      </c>
      <c r="Z7" s="5">
        <f t="shared" si="7"/>
        <v>3</v>
      </c>
      <c r="AA7" s="5">
        <f t="shared" si="8"/>
        <v>2</v>
      </c>
      <c r="AB7" s="5">
        <f t="shared" si="9"/>
        <v>1</v>
      </c>
      <c r="AC7" s="5">
        <f t="shared" si="10"/>
        <v>0</v>
      </c>
      <c r="AD7" s="5">
        <f t="shared" si="11"/>
        <v>0</v>
      </c>
      <c r="AE7" s="5">
        <f t="shared" si="12"/>
        <v>0</v>
      </c>
      <c r="AF7" s="5">
        <f t="shared" si="13"/>
        <v>0</v>
      </c>
      <c r="AG7" s="108"/>
      <c r="AH7" s="5">
        <f t="shared" si="14"/>
        <v>3</v>
      </c>
      <c r="AI7" s="5">
        <f t="shared" si="15"/>
        <v>3</v>
      </c>
      <c r="AJ7" s="5">
        <f t="shared" si="16"/>
        <v>10</v>
      </c>
      <c r="AK7" s="5">
        <f t="shared" si="17"/>
        <v>2</v>
      </c>
      <c r="AL7" s="5">
        <f t="shared" si="18"/>
        <v>3</v>
      </c>
      <c r="AM7" s="5">
        <f t="shared" si="19"/>
        <v>7</v>
      </c>
      <c r="AN7" s="5">
        <f t="shared" si="20"/>
        <v>4</v>
      </c>
      <c r="AO7" s="5">
        <f t="shared" si="21"/>
        <v>0</v>
      </c>
      <c r="AP7" s="5">
        <f t="shared" si="22"/>
        <v>0</v>
      </c>
      <c r="AQ7" s="5">
        <f t="shared" si="23"/>
        <v>1</v>
      </c>
      <c r="AR7" s="5">
        <f t="shared" si="24"/>
        <v>10</v>
      </c>
      <c r="AS7" s="5">
        <f t="shared" si="25"/>
        <v>0</v>
      </c>
      <c r="AT7" s="5">
        <f t="shared" si="26"/>
        <v>0</v>
      </c>
      <c r="AU7" s="7"/>
      <c r="AV7" s="7">
        <f t="shared" si="27"/>
        <v>4</v>
      </c>
      <c r="AW7" s="7">
        <f t="shared" si="32"/>
        <v>43</v>
      </c>
      <c r="BB7" s="7">
        <v>3</v>
      </c>
      <c r="BF7" s="5">
        <f t="shared" si="33"/>
        <v>94</v>
      </c>
      <c r="BG7" s="5">
        <f t="shared" si="34"/>
        <v>8</v>
      </c>
      <c r="BH7" s="5">
        <f t="shared" si="35"/>
        <v>3</v>
      </c>
      <c r="BI7" s="5">
        <f t="shared" si="36"/>
        <v>22</v>
      </c>
      <c r="BJ7" s="5">
        <f t="shared" si="37"/>
        <v>14</v>
      </c>
      <c r="BK7" s="5"/>
      <c r="BL7" s="5">
        <f t="shared" si="38"/>
        <v>16</v>
      </c>
      <c r="BM7" s="5">
        <f t="shared" si="39"/>
        <v>13</v>
      </c>
      <c r="BN7" s="5">
        <f t="shared" si="40"/>
        <v>0</v>
      </c>
      <c r="BO7" s="5">
        <f t="shared" si="41"/>
        <v>0</v>
      </c>
      <c r="BP7" s="5">
        <f t="shared" si="42"/>
        <v>1</v>
      </c>
      <c r="BQ7" s="5">
        <f t="shared" si="43"/>
        <v>14</v>
      </c>
      <c r="BR7" s="5">
        <f t="shared" si="44"/>
        <v>0</v>
      </c>
      <c r="BS7" s="5">
        <f t="shared" si="29"/>
        <v>0</v>
      </c>
      <c r="BT7" s="5"/>
      <c r="BU7" s="5">
        <f t="shared" si="30"/>
        <v>0</v>
      </c>
      <c r="BV7" s="7">
        <f t="shared" si="31"/>
        <v>94</v>
      </c>
    </row>
    <row r="8" spans="1:74" s="6" customFormat="1" ht="19.5" customHeight="1">
      <c r="A8" s="5">
        <f t="shared" si="45"/>
        <v>4</v>
      </c>
      <c r="B8" s="60" t="s">
        <v>195</v>
      </c>
      <c r="C8" s="7" t="s">
        <v>8</v>
      </c>
      <c r="D8" s="42">
        <f t="shared" si="0"/>
        <v>42.33</v>
      </c>
      <c r="E8" s="74">
        <v>1</v>
      </c>
      <c r="F8" s="74">
        <v>2</v>
      </c>
      <c r="G8" s="74" t="s">
        <v>104</v>
      </c>
      <c r="H8" s="74" t="s">
        <v>104</v>
      </c>
      <c r="I8" s="74" t="s">
        <v>104</v>
      </c>
      <c r="J8" s="74">
        <v>3</v>
      </c>
      <c r="K8" s="74">
        <v>5</v>
      </c>
      <c r="L8" s="74">
        <v>8</v>
      </c>
      <c r="M8" s="74">
        <v>9</v>
      </c>
      <c r="N8" s="74">
        <v>1</v>
      </c>
      <c r="O8" s="74">
        <v>6</v>
      </c>
      <c r="P8" s="74">
        <v>5</v>
      </c>
      <c r="Q8" s="90">
        <v>2.33</v>
      </c>
      <c r="T8" s="5">
        <f t="shared" si="1"/>
        <v>9</v>
      </c>
      <c r="U8" s="5">
        <f t="shared" si="2"/>
        <v>8</v>
      </c>
      <c r="V8" s="5">
        <f t="shared" si="3"/>
        <v>6</v>
      </c>
      <c r="W8" s="5">
        <f t="shared" si="4"/>
        <v>5</v>
      </c>
      <c r="X8" s="5">
        <f t="shared" si="5"/>
        <v>5</v>
      </c>
      <c r="Y8" s="5">
        <f t="shared" si="6"/>
        <v>3</v>
      </c>
      <c r="Z8" s="5">
        <f t="shared" si="7"/>
        <v>2.33</v>
      </c>
      <c r="AA8" s="5">
        <f t="shared" si="8"/>
        <v>2</v>
      </c>
      <c r="AB8" s="5">
        <f t="shared" si="9"/>
        <v>1</v>
      </c>
      <c r="AC8" s="5">
        <f t="shared" si="10"/>
        <v>1</v>
      </c>
      <c r="AD8" s="5">
        <f t="shared" si="11"/>
        <v>0</v>
      </c>
      <c r="AE8" s="5">
        <f t="shared" si="12"/>
        <v>0</v>
      </c>
      <c r="AF8" s="5">
        <f t="shared" si="13"/>
        <v>0</v>
      </c>
      <c r="AG8" s="108"/>
      <c r="AH8" s="5">
        <f t="shared" si="14"/>
        <v>1</v>
      </c>
      <c r="AI8" s="5">
        <f t="shared" si="15"/>
        <v>2</v>
      </c>
      <c r="AJ8" s="5">
        <f t="shared" si="16"/>
        <v>0</v>
      </c>
      <c r="AK8" s="5">
        <f t="shared" si="17"/>
        <v>0</v>
      </c>
      <c r="AL8" s="5">
        <f t="shared" si="18"/>
        <v>0</v>
      </c>
      <c r="AM8" s="5">
        <f t="shared" si="19"/>
        <v>3</v>
      </c>
      <c r="AN8" s="5">
        <f t="shared" si="20"/>
        <v>5</v>
      </c>
      <c r="AO8" s="5">
        <f t="shared" si="21"/>
        <v>8</v>
      </c>
      <c r="AP8" s="5">
        <f t="shared" si="22"/>
        <v>9</v>
      </c>
      <c r="AQ8" s="5">
        <f t="shared" si="23"/>
        <v>1</v>
      </c>
      <c r="AR8" s="5">
        <f t="shared" si="24"/>
        <v>6</v>
      </c>
      <c r="AS8" s="5">
        <f t="shared" si="25"/>
        <v>5</v>
      </c>
      <c r="AT8" s="5">
        <f t="shared" si="26"/>
        <v>2.33</v>
      </c>
      <c r="AU8" s="7"/>
      <c r="AV8" s="7">
        <f t="shared" si="27"/>
        <v>3</v>
      </c>
      <c r="AW8" s="7">
        <f t="shared" si="32"/>
        <v>42.33</v>
      </c>
      <c r="BB8" s="7">
        <v>4</v>
      </c>
      <c r="BF8" s="5">
        <f t="shared" si="33"/>
        <v>85.33</v>
      </c>
      <c r="BG8" s="5">
        <f t="shared" si="34"/>
        <v>4</v>
      </c>
      <c r="BH8" s="5">
        <f t="shared" si="35"/>
        <v>5</v>
      </c>
      <c r="BI8" s="5">
        <f t="shared" si="36"/>
        <v>10</v>
      </c>
      <c r="BJ8" s="5">
        <f t="shared" si="37"/>
        <v>2</v>
      </c>
      <c r="BK8" s="5"/>
      <c r="BL8" s="5">
        <f t="shared" si="38"/>
        <v>10</v>
      </c>
      <c r="BM8" s="5">
        <f t="shared" si="39"/>
        <v>9</v>
      </c>
      <c r="BN8" s="5">
        <f t="shared" si="40"/>
        <v>8</v>
      </c>
      <c r="BO8" s="5">
        <f t="shared" si="41"/>
        <v>9</v>
      </c>
      <c r="BP8" s="5">
        <f t="shared" si="42"/>
        <v>2</v>
      </c>
      <c r="BQ8" s="5">
        <f t="shared" si="43"/>
        <v>16</v>
      </c>
      <c r="BR8" s="5">
        <f t="shared" si="44"/>
        <v>5</v>
      </c>
      <c r="BS8" s="5">
        <f t="shared" si="29"/>
        <v>2.33</v>
      </c>
      <c r="BT8" s="5"/>
      <c r="BU8" s="5">
        <f t="shared" si="30"/>
        <v>2</v>
      </c>
      <c r="BV8" s="7">
        <f t="shared" si="31"/>
        <v>87.33</v>
      </c>
    </row>
    <row r="9" spans="1:79" s="5" customFormat="1" ht="19.5" customHeight="1" thickBot="1">
      <c r="A9" s="118">
        <f t="shared" si="45"/>
        <v>5</v>
      </c>
      <c r="B9" s="119" t="s">
        <v>194</v>
      </c>
      <c r="C9" s="123" t="s">
        <v>100</v>
      </c>
      <c r="D9" s="120">
        <f t="shared" si="0"/>
        <v>42</v>
      </c>
      <c r="E9" s="121" t="s">
        <v>104</v>
      </c>
      <c r="F9" s="121" t="s">
        <v>104</v>
      </c>
      <c r="G9" s="121">
        <v>6</v>
      </c>
      <c r="H9" s="121">
        <v>6</v>
      </c>
      <c r="I9" s="121" t="s">
        <v>104</v>
      </c>
      <c r="J9" s="121" t="s">
        <v>104</v>
      </c>
      <c r="K9" s="121" t="s">
        <v>104</v>
      </c>
      <c r="L9" s="121">
        <v>5</v>
      </c>
      <c r="M9" s="121">
        <v>8</v>
      </c>
      <c r="N9" s="121">
        <v>4</v>
      </c>
      <c r="O9" s="121">
        <v>8</v>
      </c>
      <c r="P9" s="121">
        <v>5</v>
      </c>
      <c r="Q9" s="124" t="s">
        <v>104</v>
      </c>
      <c r="T9" s="5">
        <f t="shared" si="1"/>
        <v>8</v>
      </c>
      <c r="U9" s="5">
        <f t="shared" si="2"/>
        <v>8</v>
      </c>
      <c r="V9" s="5">
        <f t="shared" si="3"/>
        <v>6</v>
      </c>
      <c r="W9" s="5">
        <f t="shared" si="4"/>
        <v>6</v>
      </c>
      <c r="X9" s="5">
        <f t="shared" si="5"/>
        <v>5</v>
      </c>
      <c r="Y9" s="5">
        <f t="shared" si="6"/>
        <v>5</v>
      </c>
      <c r="Z9" s="5">
        <f t="shared" si="7"/>
        <v>4</v>
      </c>
      <c r="AA9" s="5">
        <f t="shared" si="8"/>
        <v>0</v>
      </c>
      <c r="AB9" s="5">
        <f t="shared" si="9"/>
        <v>0</v>
      </c>
      <c r="AC9" s="5">
        <f t="shared" si="10"/>
        <v>0</v>
      </c>
      <c r="AD9" s="5">
        <f t="shared" si="11"/>
        <v>0</v>
      </c>
      <c r="AE9" s="5">
        <f t="shared" si="12"/>
        <v>0</v>
      </c>
      <c r="AF9" s="5">
        <f t="shared" si="13"/>
        <v>0</v>
      </c>
      <c r="AG9" s="108"/>
      <c r="AH9" s="5">
        <f t="shared" si="14"/>
        <v>0</v>
      </c>
      <c r="AI9" s="5">
        <f t="shared" si="15"/>
        <v>0</v>
      </c>
      <c r="AJ9" s="5">
        <f t="shared" si="16"/>
        <v>6</v>
      </c>
      <c r="AK9" s="5">
        <f t="shared" si="17"/>
        <v>6</v>
      </c>
      <c r="AL9" s="5">
        <f t="shared" si="18"/>
        <v>0</v>
      </c>
      <c r="AM9" s="5">
        <f t="shared" si="19"/>
        <v>0</v>
      </c>
      <c r="AN9" s="5">
        <f t="shared" si="20"/>
        <v>0</v>
      </c>
      <c r="AO9" s="5">
        <f t="shared" si="21"/>
        <v>5</v>
      </c>
      <c r="AP9" s="5">
        <f t="shared" si="22"/>
        <v>8</v>
      </c>
      <c r="AQ9" s="5">
        <f t="shared" si="23"/>
        <v>4</v>
      </c>
      <c r="AR9" s="5">
        <f t="shared" si="24"/>
        <v>8</v>
      </c>
      <c r="AS9" s="5">
        <f t="shared" si="25"/>
        <v>5</v>
      </c>
      <c r="AT9" s="5">
        <f t="shared" si="26"/>
        <v>0</v>
      </c>
      <c r="AU9" s="7"/>
      <c r="AV9" s="7">
        <f t="shared" si="27"/>
        <v>6</v>
      </c>
      <c r="AW9" s="7">
        <f t="shared" si="32"/>
        <v>42</v>
      </c>
      <c r="AX9" s="6"/>
      <c r="AY9" s="6"/>
      <c r="AZ9" s="6"/>
      <c r="BA9" s="6"/>
      <c r="BB9" s="7">
        <v>5</v>
      </c>
      <c r="BC9" s="6"/>
      <c r="BD9" s="6"/>
      <c r="BE9" s="6"/>
      <c r="BF9" s="5">
        <f t="shared" si="33"/>
        <v>84.33</v>
      </c>
      <c r="BG9" s="5">
        <f t="shared" si="34"/>
        <v>1</v>
      </c>
      <c r="BH9" s="5">
        <f t="shared" si="35"/>
        <v>2</v>
      </c>
      <c r="BI9" s="5">
        <f t="shared" si="36"/>
        <v>6</v>
      </c>
      <c r="BJ9" s="5">
        <f t="shared" si="37"/>
        <v>6</v>
      </c>
      <c r="BL9" s="5">
        <f t="shared" si="38"/>
        <v>3</v>
      </c>
      <c r="BM9" s="5">
        <f t="shared" si="39"/>
        <v>5</v>
      </c>
      <c r="BN9" s="5">
        <f t="shared" si="40"/>
        <v>13</v>
      </c>
      <c r="BO9" s="5">
        <f t="shared" si="41"/>
        <v>17</v>
      </c>
      <c r="BP9" s="5">
        <f t="shared" si="42"/>
        <v>5</v>
      </c>
      <c r="BQ9" s="5">
        <f t="shared" si="43"/>
        <v>14</v>
      </c>
      <c r="BR9" s="5">
        <f t="shared" si="44"/>
        <v>10</v>
      </c>
      <c r="BS9" s="5">
        <f t="shared" si="29"/>
        <v>2.33</v>
      </c>
      <c r="BU9" s="5">
        <f t="shared" si="30"/>
        <v>1</v>
      </c>
      <c r="BV9" s="7">
        <f t="shared" si="31"/>
        <v>85.33</v>
      </c>
      <c r="BW9" s="6"/>
      <c r="BX9" s="6"/>
      <c r="BY9" s="6"/>
      <c r="BZ9" s="6"/>
      <c r="CA9" s="6"/>
    </row>
    <row r="10" spans="1:74" s="5" customFormat="1" ht="19.5" customHeight="1">
      <c r="A10" s="7">
        <f t="shared" si="45"/>
        <v>6</v>
      </c>
      <c r="B10" s="60" t="s">
        <v>216</v>
      </c>
      <c r="C10" s="7" t="s">
        <v>11</v>
      </c>
      <c r="D10" s="42">
        <f t="shared" si="0"/>
        <v>41</v>
      </c>
      <c r="E10" s="87" t="s">
        <v>104</v>
      </c>
      <c r="F10" s="87" t="s">
        <v>104</v>
      </c>
      <c r="G10" s="87" t="s">
        <v>104</v>
      </c>
      <c r="H10" s="87" t="s">
        <v>104</v>
      </c>
      <c r="I10" s="87">
        <v>9</v>
      </c>
      <c r="J10" s="87" t="s">
        <v>104</v>
      </c>
      <c r="K10" s="87">
        <v>8</v>
      </c>
      <c r="L10" s="87" t="s">
        <v>104</v>
      </c>
      <c r="M10" s="87" t="s">
        <v>104</v>
      </c>
      <c r="N10" s="87">
        <v>3</v>
      </c>
      <c r="O10" s="87">
        <v>5</v>
      </c>
      <c r="P10" s="87">
        <v>8</v>
      </c>
      <c r="Q10" s="90">
        <v>8</v>
      </c>
      <c r="R10" s="6"/>
      <c r="S10" s="6"/>
      <c r="T10" s="5">
        <f t="shared" si="1"/>
        <v>9</v>
      </c>
      <c r="U10" s="5">
        <f t="shared" si="2"/>
        <v>8</v>
      </c>
      <c r="V10" s="5">
        <f t="shared" si="3"/>
        <v>8</v>
      </c>
      <c r="W10" s="5">
        <f t="shared" si="4"/>
        <v>8</v>
      </c>
      <c r="X10" s="5">
        <f t="shared" si="5"/>
        <v>5</v>
      </c>
      <c r="Y10" s="5">
        <f t="shared" si="6"/>
        <v>3</v>
      </c>
      <c r="Z10" s="5">
        <f t="shared" si="7"/>
        <v>0</v>
      </c>
      <c r="AA10" s="5">
        <f t="shared" si="8"/>
        <v>0</v>
      </c>
      <c r="AB10" s="5">
        <f t="shared" si="9"/>
        <v>0</v>
      </c>
      <c r="AC10" s="5">
        <f t="shared" si="10"/>
        <v>0</v>
      </c>
      <c r="AD10" s="5">
        <f t="shared" si="11"/>
        <v>0</v>
      </c>
      <c r="AE10" s="5">
        <f t="shared" si="12"/>
        <v>0</v>
      </c>
      <c r="AF10" s="5">
        <f t="shared" si="13"/>
        <v>0</v>
      </c>
      <c r="AG10" s="108"/>
      <c r="AH10" s="5">
        <f t="shared" si="14"/>
        <v>0</v>
      </c>
      <c r="AI10" s="5">
        <f t="shared" si="15"/>
        <v>0</v>
      </c>
      <c r="AJ10" s="5">
        <f t="shared" si="16"/>
        <v>0</v>
      </c>
      <c r="AK10" s="5">
        <f t="shared" si="17"/>
        <v>0</v>
      </c>
      <c r="AL10" s="5">
        <f t="shared" si="18"/>
        <v>9</v>
      </c>
      <c r="AM10" s="5">
        <f t="shared" si="19"/>
        <v>0</v>
      </c>
      <c r="AN10" s="5">
        <f t="shared" si="20"/>
        <v>8</v>
      </c>
      <c r="AO10" s="5">
        <f t="shared" si="21"/>
        <v>0</v>
      </c>
      <c r="AP10" s="5">
        <f t="shared" si="22"/>
        <v>0</v>
      </c>
      <c r="AQ10" s="5">
        <f t="shared" si="23"/>
        <v>3</v>
      </c>
      <c r="AR10" s="5">
        <f t="shared" si="24"/>
        <v>5</v>
      </c>
      <c r="AS10" s="5">
        <f t="shared" si="25"/>
        <v>8</v>
      </c>
      <c r="AT10" s="5">
        <f t="shared" si="26"/>
        <v>8</v>
      </c>
      <c r="AU10" s="7"/>
      <c r="AV10" s="7">
        <f t="shared" si="27"/>
        <v>7</v>
      </c>
      <c r="AW10" s="7">
        <f t="shared" si="32"/>
        <v>41</v>
      </c>
      <c r="AX10" s="6"/>
      <c r="BB10" s="7">
        <v>6</v>
      </c>
      <c r="BF10" s="5">
        <f t="shared" si="33"/>
        <v>83</v>
      </c>
      <c r="BG10" s="5">
        <f t="shared" si="34"/>
        <v>0</v>
      </c>
      <c r="BH10" s="5">
        <f t="shared" si="35"/>
        <v>0</v>
      </c>
      <c r="BI10" s="5">
        <f t="shared" si="36"/>
        <v>6</v>
      </c>
      <c r="BJ10" s="5">
        <f t="shared" si="37"/>
        <v>6</v>
      </c>
      <c r="BL10" s="5">
        <f t="shared" si="38"/>
        <v>0</v>
      </c>
      <c r="BM10" s="5">
        <f t="shared" si="39"/>
        <v>8</v>
      </c>
      <c r="BN10" s="5">
        <f t="shared" si="40"/>
        <v>5</v>
      </c>
      <c r="BO10" s="5">
        <f t="shared" si="41"/>
        <v>8</v>
      </c>
      <c r="BP10" s="5">
        <f t="shared" si="42"/>
        <v>7</v>
      </c>
      <c r="BQ10" s="5">
        <f t="shared" si="43"/>
        <v>13</v>
      </c>
      <c r="BR10" s="5">
        <f t="shared" si="44"/>
        <v>13</v>
      </c>
      <c r="BS10" s="5">
        <f t="shared" si="29"/>
        <v>8</v>
      </c>
      <c r="BU10" s="5">
        <f t="shared" si="30"/>
        <v>0</v>
      </c>
      <c r="BV10" s="7">
        <f t="shared" si="31"/>
        <v>83</v>
      </c>
    </row>
    <row r="11" spans="1:79" s="6" customFormat="1" ht="19.5" customHeight="1">
      <c r="A11" s="7">
        <f t="shared" si="45"/>
        <v>7</v>
      </c>
      <c r="B11" s="60" t="s">
        <v>27</v>
      </c>
      <c r="C11" s="77" t="s">
        <v>313</v>
      </c>
      <c r="D11" s="42">
        <f t="shared" si="0"/>
        <v>38.83</v>
      </c>
      <c r="E11" s="87">
        <v>2</v>
      </c>
      <c r="F11" s="87">
        <v>5</v>
      </c>
      <c r="G11" s="87">
        <v>4</v>
      </c>
      <c r="H11" s="87">
        <v>6</v>
      </c>
      <c r="I11" s="87" t="s">
        <v>104</v>
      </c>
      <c r="J11" s="87">
        <v>4.5</v>
      </c>
      <c r="K11" s="87">
        <v>1</v>
      </c>
      <c r="L11" s="87" t="s">
        <v>104</v>
      </c>
      <c r="M11" s="87">
        <v>5</v>
      </c>
      <c r="N11" s="87">
        <v>7</v>
      </c>
      <c r="O11" s="87">
        <v>2</v>
      </c>
      <c r="P11" s="87">
        <v>0</v>
      </c>
      <c r="Q11" s="90">
        <v>2.33</v>
      </c>
      <c r="T11" s="5">
        <f t="shared" si="1"/>
        <v>7</v>
      </c>
      <c r="U11" s="5">
        <f t="shared" si="2"/>
        <v>6</v>
      </c>
      <c r="V11" s="5">
        <f t="shared" si="3"/>
        <v>5</v>
      </c>
      <c r="W11" s="5">
        <f t="shared" si="4"/>
        <v>5</v>
      </c>
      <c r="X11" s="5">
        <f t="shared" si="5"/>
        <v>4.5</v>
      </c>
      <c r="Y11" s="5">
        <f t="shared" si="6"/>
        <v>4</v>
      </c>
      <c r="Z11" s="5">
        <f t="shared" si="7"/>
        <v>2.33</v>
      </c>
      <c r="AA11" s="5">
        <f t="shared" si="8"/>
        <v>2</v>
      </c>
      <c r="AB11" s="5">
        <f t="shared" si="9"/>
        <v>2</v>
      </c>
      <c r="AC11" s="5">
        <f t="shared" si="10"/>
        <v>1</v>
      </c>
      <c r="AD11" s="5">
        <f t="shared" si="11"/>
        <v>0</v>
      </c>
      <c r="AE11" s="5">
        <f t="shared" si="12"/>
        <v>0</v>
      </c>
      <c r="AF11" s="5">
        <f t="shared" si="13"/>
        <v>0</v>
      </c>
      <c r="AG11" s="108"/>
      <c r="AH11" s="5">
        <f t="shared" si="14"/>
        <v>2</v>
      </c>
      <c r="AI11" s="5">
        <f t="shared" si="15"/>
        <v>5</v>
      </c>
      <c r="AJ11" s="5">
        <f t="shared" si="16"/>
        <v>4</v>
      </c>
      <c r="AK11" s="5">
        <f t="shared" si="17"/>
        <v>6</v>
      </c>
      <c r="AL11" s="5">
        <f t="shared" si="18"/>
        <v>0</v>
      </c>
      <c r="AM11" s="5">
        <f t="shared" si="19"/>
        <v>4.5</v>
      </c>
      <c r="AN11" s="5">
        <f t="shared" si="20"/>
        <v>1</v>
      </c>
      <c r="AO11" s="5">
        <f t="shared" si="21"/>
        <v>0</v>
      </c>
      <c r="AP11" s="5">
        <f t="shared" si="22"/>
        <v>5</v>
      </c>
      <c r="AQ11" s="5">
        <f t="shared" si="23"/>
        <v>7</v>
      </c>
      <c r="AR11" s="5">
        <f t="shared" si="24"/>
        <v>2</v>
      </c>
      <c r="AS11" s="5">
        <f t="shared" si="25"/>
        <v>0</v>
      </c>
      <c r="AT11" s="5">
        <f t="shared" si="26"/>
        <v>2.33</v>
      </c>
      <c r="AU11" s="7"/>
      <c r="AV11" s="7">
        <f t="shared" si="27"/>
        <v>2</v>
      </c>
      <c r="AW11" s="7">
        <f t="shared" si="32"/>
        <v>38.83</v>
      </c>
      <c r="AX11" s="5"/>
      <c r="AY11" s="5"/>
      <c r="AZ11" s="5"/>
      <c r="BA11" s="5"/>
      <c r="BB11" s="7">
        <v>7</v>
      </c>
      <c r="BC11" s="5"/>
      <c r="BD11" s="5"/>
      <c r="BE11" s="5"/>
      <c r="BF11" s="5">
        <f t="shared" si="33"/>
        <v>79.83</v>
      </c>
      <c r="BG11" s="5">
        <f t="shared" si="34"/>
        <v>2</v>
      </c>
      <c r="BH11" s="5">
        <f t="shared" si="35"/>
        <v>5</v>
      </c>
      <c r="BI11" s="5">
        <f t="shared" si="36"/>
        <v>4</v>
      </c>
      <c r="BJ11" s="5">
        <f t="shared" si="37"/>
        <v>6</v>
      </c>
      <c r="BK11" s="5"/>
      <c r="BL11" s="5">
        <f t="shared" si="38"/>
        <v>4.5</v>
      </c>
      <c r="BM11" s="5">
        <f t="shared" si="39"/>
        <v>9</v>
      </c>
      <c r="BN11" s="5">
        <f t="shared" si="40"/>
        <v>0</v>
      </c>
      <c r="BO11" s="5">
        <f t="shared" si="41"/>
        <v>5</v>
      </c>
      <c r="BP11" s="5">
        <f t="shared" si="42"/>
        <v>10</v>
      </c>
      <c r="BQ11" s="5">
        <f t="shared" si="43"/>
        <v>7</v>
      </c>
      <c r="BR11" s="5">
        <f t="shared" si="44"/>
        <v>8</v>
      </c>
      <c r="BS11" s="5">
        <f>SUM(Q10:Q11)</f>
        <v>10.33</v>
      </c>
      <c r="BT11" s="5"/>
      <c r="BU11" s="5">
        <f>COUNTIF(BF11:BS11,2)</f>
        <v>1</v>
      </c>
      <c r="BV11" s="7">
        <f t="shared" si="31"/>
        <v>80.83</v>
      </c>
      <c r="BW11" s="5"/>
      <c r="BX11" s="5"/>
      <c r="BY11" s="5"/>
      <c r="BZ11" s="5"/>
      <c r="CA11" s="5"/>
    </row>
    <row r="12" spans="1:74" s="6" customFormat="1" ht="19.5" customHeight="1">
      <c r="A12" s="5">
        <f t="shared" si="45"/>
        <v>8</v>
      </c>
      <c r="B12" s="59" t="s">
        <v>21</v>
      </c>
      <c r="C12" s="5" t="s">
        <v>6</v>
      </c>
      <c r="D12" s="75">
        <f t="shared" si="0"/>
        <v>35.5</v>
      </c>
      <c r="E12" s="74">
        <v>7</v>
      </c>
      <c r="F12" s="74">
        <v>8</v>
      </c>
      <c r="G12" s="74" t="s">
        <v>104</v>
      </c>
      <c r="H12" s="74" t="s">
        <v>104</v>
      </c>
      <c r="I12" s="74" t="s">
        <v>104</v>
      </c>
      <c r="J12" s="74">
        <v>4.5</v>
      </c>
      <c r="K12" s="74" t="s">
        <v>104</v>
      </c>
      <c r="L12" s="74">
        <v>7</v>
      </c>
      <c r="M12" s="74">
        <v>2</v>
      </c>
      <c r="N12" s="74">
        <v>1</v>
      </c>
      <c r="O12" s="74">
        <v>4</v>
      </c>
      <c r="P12" s="74">
        <v>1</v>
      </c>
      <c r="Q12" s="90">
        <v>1</v>
      </c>
      <c r="T12" s="5">
        <f t="shared" si="1"/>
        <v>8</v>
      </c>
      <c r="U12" s="5">
        <f t="shared" si="2"/>
        <v>7</v>
      </c>
      <c r="V12" s="5">
        <f t="shared" si="3"/>
        <v>7</v>
      </c>
      <c r="W12" s="5">
        <f t="shared" si="4"/>
        <v>4.5</v>
      </c>
      <c r="X12" s="5">
        <f t="shared" si="5"/>
        <v>4</v>
      </c>
      <c r="Y12" s="5">
        <f t="shared" si="6"/>
        <v>2</v>
      </c>
      <c r="Z12" s="5">
        <f t="shared" si="7"/>
        <v>1</v>
      </c>
      <c r="AA12" s="5">
        <f t="shared" si="8"/>
        <v>1</v>
      </c>
      <c r="AB12" s="5">
        <f t="shared" si="9"/>
        <v>1</v>
      </c>
      <c r="AC12" s="5">
        <f t="shared" si="10"/>
        <v>0</v>
      </c>
      <c r="AD12" s="5">
        <f t="shared" si="11"/>
        <v>0</v>
      </c>
      <c r="AE12" s="5">
        <f t="shared" si="12"/>
        <v>0</v>
      </c>
      <c r="AF12" s="5">
        <f t="shared" si="13"/>
        <v>0</v>
      </c>
      <c r="AG12" s="108"/>
      <c r="AH12" s="5">
        <f t="shared" si="14"/>
        <v>7</v>
      </c>
      <c r="AI12" s="5">
        <f t="shared" si="15"/>
        <v>8</v>
      </c>
      <c r="AJ12" s="5">
        <f t="shared" si="16"/>
        <v>0</v>
      </c>
      <c r="AK12" s="5">
        <f t="shared" si="17"/>
        <v>0</v>
      </c>
      <c r="AL12" s="5">
        <f t="shared" si="18"/>
        <v>0</v>
      </c>
      <c r="AM12" s="5">
        <f t="shared" si="19"/>
        <v>4.5</v>
      </c>
      <c r="AN12" s="5">
        <f t="shared" si="20"/>
        <v>0</v>
      </c>
      <c r="AO12" s="5">
        <f t="shared" si="21"/>
        <v>7</v>
      </c>
      <c r="AP12" s="5">
        <f t="shared" si="22"/>
        <v>2</v>
      </c>
      <c r="AQ12" s="5">
        <f t="shared" si="23"/>
        <v>1</v>
      </c>
      <c r="AR12" s="5">
        <f t="shared" si="24"/>
        <v>4</v>
      </c>
      <c r="AS12" s="5">
        <f t="shared" si="25"/>
        <v>1</v>
      </c>
      <c r="AT12" s="5">
        <f t="shared" si="26"/>
        <v>1</v>
      </c>
      <c r="AU12" s="7"/>
      <c r="AV12" s="7">
        <f t="shared" si="27"/>
        <v>4</v>
      </c>
      <c r="AW12" s="7">
        <f t="shared" si="32"/>
        <v>35.5</v>
      </c>
      <c r="BB12" s="7">
        <v>8</v>
      </c>
      <c r="BF12" s="5">
        <f t="shared" si="33"/>
        <v>74.33</v>
      </c>
      <c r="BG12" s="5">
        <f t="shared" si="34"/>
        <v>9</v>
      </c>
      <c r="BH12" s="5">
        <f t="shared" si="35"/>
        <v>13</v>
      </c>
      <c r="BI12" s="5">
        <f t="shared" si="36"/>
        <v>4</v>
      </c>
      <c r="BJ12" s="5">
        <f t="shared" si="37"/>
        <v>6</v>
      </c>
      <c r="BK12" s="5"/>
      <c r="BL12" s="5">
        <f t="shared" si="38"/>
        <v>9</v>
      </c>
      <c r="BM12" s="5">
        <f t="shared" si="39"/>
        <v>1</v>
      </c>
      <c r="BN12" s="5">
        <f t="shared" si="40"/>
        <v>7</v>
      </c>
      <c r="BO12" s="5">
        <f t="shared" si="41"/>
        <v>7</v>
      </c>
      <c r="BP12" s="5">
        <f t="shared" si="42"/>
        <v>8</v>
      </c>
      <c r="BQ12" s="5">
        <f t="shared" si="43"/>
        <v>6</v>
      </c>
      <c r="BR12" s="5">
        <f t="shared" si="44"/>
        <v>1</v>
      </c>
      <c r="BS12" s="5">
        <f aca="true" t="shared" si="46" ref="BS12:BS47">SUM(Q11:Q12)</f>
        <v>3.33</v>
      </c>
      <c r="BT12" s="5"/>
      <c r="BU12" s="5">
        <f aca="true" t="shared" si="47" ref="BU12:BU47">COUNTIF(BF12:BS12,2)</f>
        <v>0</v>
      </c>
      <c r="BV12" s="7">
        <f t="shared" si="31"/>
        <v>74.33</v>
      </c>
    </row>
    <row r="13" spans="1:79" s="5" customFormat="1" ht="19.5" customHeight="1">
      <c r="A13" s="5">
        <f t="shared" si="45"/>
        <v>9</v>
      </c>
      <c r="B13" s="60" t="s">
        <v>221</v>
      </c>
      <c r="C13" s="7" t="s">
        <v>124</v>
      </c>
      <c r="D13" s="42">
        <f t="shared" si="0"/>
        <v>34</v>
      </c>
      <c r="E13" s="74">
        <v>0</v>
      </c>
      <c r="F13" s="74" t="s">
        <v>104</v>
      </c>
      <c r="G13" s="74" t="s">
        <v>104</v>
      </c>
      <c r="H13" s="74">
        <v>2</v>
      </c>
      <c r="I13" s="74" t="s">
        <v>104</v>
      </c>
      <c r="J13" s="74">
        <v>3</v>
      </c>
      <c r="K13" s="74">
        <v>5</v>
      </c>
      <c r="L13" s="74">
        <v>5</v>
      </c>
      <c r="M13" s="74">
        <v>5</v>
      </c>
      <c r="N13" s="74">
        <v>4</v>
      </c>
      <c r="O13" s="74">
        <v>3</v>
      </c>
      <c r="P13" s="74">
        <v>3</v>
      </c>
      <c r="Q13" s="90">
        <v>4</v>
      </c>
      <c r="R13" s="6"/>
      <c r="S13" s="6"/>
      <c r="T13" s="5">
        <f t="shared" si="1"/>
        <v>5</v>
      </c>
      <c r="U13" s="5">
        <f t="shared" si="2"/>
        <v>5</v>
      </c>
      <c r="V13" s="5">
        <f t="shared" si="3"/>
        <v>5</v>
      </c>
      <c r="W13" s="5">
        <f t="shared" si="4"/>
        <v>4</v>
      </c>
      <c r="X13" s="5">
        <f t="shared" si="5"/>
        <v>4</v>
      </c>
      <c r="Y13" s="5">
        <f t="shared" si="6"/>
        <v>3</v>
      </c>
      <c r="Z13" s="5">
        <f t="shared" si="7"/>
        <v>3</v>
      </c>
      <c r="AA13" s="5">
        <f t="shared" si="8"/>
        <v>3</v>
      </c>
      <c r="AB13" s="5">
        <f t="shared" si="9"/>
        <v>2</v>
      </c>
      <c r="AC13" s="5">
        <f t="shared" si="10"/>
        <v>0</v>
      </c>
      <c r="AD13" s="5">
        <f t="shared" si="11"/>
        <v>0</v>
      </c>
      <c r="AE13" s="5">
        <f t="shared" si="12"/>
        <v>0</v>
      </c>
      <c r="AF13" s="5">
        <f t="shared" si="13"/>
        <v>0</v>
      </c>
      <c r="AG13" s="108"/>
      <c r="AH13" s="5">
        <f t="shared" si="14"/>
        <v>0</v>
      </c>
      <c r="AI13" s="5">
        <f t="shared" si="15"/>
        <v>0</v>
      </c>
      <c r="AJ13" s="5">
        <f t="shared" si="16"/>
        <v>0</v>
      </c>
      <c r="AK13" s="5">
        <f t="shared" si="17"/>
        <v>2</v>
      </c>
      <c r="AL13" s="5">
        <f t="shared" si="18"/>
        <v>0</v>
      </c>
      <c r="AM13" s="5">
        <f t="shared" si="19"/>
        <v>3</v>
      </c>
      <c r="AN13" s="5">
        <f t="shared" si="20"/>
        <v>5</v>
      </c>
      <c r="AO13" s="5">
        <f t="shared" si="21"/>
        <v>5</v>
      </c>
      <c r="AP13" s="5">
        <f t="shared" si="22"/>
        <v>5</v>
      </c>
      <c r="AQ13" s="5">
        <f t="shared" si="23"/>
        <v>4</v>
      </c>
      <c r="AR13" s="5">
        <f t="shared" si="24"/>
        <v>3</v>
      </c>
      <c r="AS13" s="5">
        <f t="shared" si="25"/>
        <v>3</v>
      </c>
      <c r="AT13" s="5">
        <f t="shared" si="26"/>
        <v>4</v>
      </c>
      <c r="AU13" s="7"/>
      <c r="AV13" s="7">
        <f t="shared" si="27"/>
        <v>3</v>
      </c>
      <c r="AW13" s="7">
        <f t="shared" si="32"/>
        <v>34</v>
      </c>
      <c r="AX13" s="6"/>
      <c r="AY13" s="6"/>
      <c r="AZ13" s="6"/>
      <c r="BA13" s="6"/>
      <c r="BB13" s="7">
        <v>9</v>
      </c>
      <c r="BC13" s="6"/>
      <c r="BD13" s="6"/>
      <c r="BE13" s="6"/>
      <c r="BF13" s="5">
        <f t="shared" si="33"/>
        <v>69.5</v>
      </c>
      <c r="BG13" s="5">
        <f t="shared" si="34"/>
        <v>7</v>
      </c>
      <c r="BH13" s="5">
        <f t="shared" si="35"/>
        <v>8</v>
      </c>
      <c r="BI13" s="5">
        <f t="shared" si="36"/>
        <v>0</v>
      </c>
      <c r="BJ13" s="5">
        <f t="shared" si="37"/>
        <v>2</v>
      </c>
      <c r="BL13" s="5">
        <f t="shared" si="38"/>
        <v>7.5</v>
      </c>
      <c r="BM13" s="5">
        <f t="shared" si="39"/>
        <v>5</v>
      </c>
      <c r="BN13" s="5">
        <f t="shared" si="40"/>
        <v>12</v>
      </c>
      <c r="BO13" s="5">
        <f t="shared" si="41"/>
        <v>7</v>
      </c>
      <c r="BP13" s="5">
        <f t="shared" si="42"/>
        <v>5</v>
      </c>
      <c r="BQ13" s="5">
        <f t="shared" si="43"/>
        <v>7</v>
      </c>
      <c r="BR13" s="5">
        <f t="shared" si="44"/>
        <v>4</v>
      </c>
      <c r="BS13" s="5">
        <f t="shared" si="46"/>
        <v>5</v>
      </c>
      <c r="BU13" s="5">
        <f t="shared" si="47"/>
        <v>1</v>
      </c>
      <c r="BV13" s="7">
        <f t="shared" si="31"/>
        <v>70.5</v>
      </c>
      <c r="BW13" s="6"/>
      <c r="BX13" s="6"/>
      <c r="BY13" s="6"/>
      <c r="BZ13" s="6"/>
      <c r="CA13" s="6"/>
    </row>
    <row r="14" spans="1:74" s="5" customFormat="1" ht="19.5" customHeight="1">
      <c r="A14" s="5">
        <f t="shared" si="45"/>
        <v>10</v>
      </c>
      <c r="B14" s="66" t="s">
        <v>33</v>
      </c>
      <c r="C14" s="10" t="s">
        <v>11</v>
      </c>
      <c r="D14" s="42">
        <f t="shared" si="0"/>
        <v>31.5</v>
      </c>
      <c r="E14" s="74">
        <v>5</v>
      </c>
      <c r="F14" s="74">
        <v>5</v>
      </c>
      <c r="G14" s="74" t="s">
        <v>104</v>
      </c>
      <c r="H14" s="74">
        <v>5</v>
      </c>
      <c r="I14" s="74" t="s">
        <v>104</v>
      </c>
      <c r="J14" s="74">
        <v>1</v>
      </c>
      <c r="K14" s="74">
        <v>2</v>
      </c>
      <c r="L14" s="74">
        <v>2.5</v>
      </c>
      <c r="M14" s="74">
        <v>1</v>
      </c>
      <c r="N14" s="74">
        <v>0</v>
      </c>
      <c r="O14" s="74">
        <v>5</v>
      </c>
      <c r="P14" s="74">
        <v>4</v>
      </c>
      <c r="Q14" s="90">
        <v>1</v>
      </c>
      <c r="R14" s="6"/>
      <c r="S14" s="6"/>
      <c r="T14" s="5">
        <f t="shared" si="1"/>
        <v>5</v>
      </c>
      <c r="U14" s="5">
        <f t="shared" si="2"/>
        <v>5</v>
      </c>
      <c r="V14" s="5">
        <f t="shared" si="3"/>
        <v>5</v>
      </c>
      <c r="W14" s="5">
        <f t="shared" si="4"/>
        <v>5</v>
      </c>
      <c r="X14" s="5">
        <f t="shared" si="5"/>
        <v>4</v>
      </c>
      <c r="Y14" s="5">
        <f t="shared" si="6"/>
        <v>2.5</v>
      </c>
      <c r="Z14" s="5">
        <f t="shared" si="7"/>
        <v>2</v>
      </c>
      <c r="AA14" s="5">
        <f t="shared" si="8"/>
        <v>1</v>
      </c>
      <c r="AB14" s="5">
        <f t="shared" si="9"/>
        <v>1</v>
      </c>
      <c r="AC14" s="5">
        <f t="shared" si="10"/>
        <v>1</v>
      </c>
      <c r="AD14" s="5">
        <f t="shared" si="11"/>
        <v>0</v>
      </c>
      <c r="AE14" s="5">
        <f t="shared" si="12"/>
        <v>0</v>
      </c>
      <c r="AF14" s="5">
        <f t="shared" si="13"/>
        <v>0</v>
      </c>
      <c r="AG14" s="108"/>
      <c r="AH14" s="5">
        <f t="shared" si="14"/>
        <v>5</v>
      </c>
      <c r="AI14" s="5">
        <f t="shared" si="15"/>
        <v>5</v>
      </c>
      <c r="AJ14" s="5">
        <f t="shared" si="16"/>
        <v>0</v>
      </c>
      <c r="AK14" s="5">
        <f t="shared" si="17"/>
        <v>5</v>
      </c>
      <c r="AL14" s="5">
        <f t="shared" si="18"/>
        <v>0</v>
      </c>
      <c r="AM14" s="5">
        <f t="shared" si="19"/>
        <v>1</v>
      </c>
      <c r="AN14" s="5">
        <f t="shared" si="20"/>
        <v>2</v>
      </c>
      <c r="AO14" s="5">
        <f t="shared" si="21"/>
        <v>2.5</v>
      </c>
      <c r="AP14" s="5">
        <f t="shared" si="22"/>
        <v>1</v>
      </c>
      <c r="AQ14" s="5">
        <f t="shared" si="23"/>
        <v>0</v>
      </c>
      <c r="AR14" s="5">
        <f t="shared" si="24"/>
        <v>5</v>
      </c>
      <c r="AS14" s="5">
        <f t="shared" si="25"/>
        <v>4</v>
      </c>
      <c r="AT14" s="5">
        <f t="shared" si="26"/>
        <v>1</v>
      </c>
      <c r="AU14" s="7"/>
      <c r="AV14" s="7">
        <f t="shared" si="27"/>
        <v>2</v>
      </c>
      <c r="AW14" s="7">
        <f t="shared" si="32"/>
        <v>31.5</v>
      </c>
      <c r="AX14" s="6"/>
      <c r="BB14" s="7">
        <v>10</v>
      </c>
      <c r="BF14" s="5">
        <f t="shared" si="33"/>
        <v>65.5</v>
      </c>
      <c r="BG14" s="5">
        <f t="shared" si="34"/>
        <v>5</v>
      </c>
      <c r="BH14" s="5">
        <f t="shared" si="35"/>
        <v>5</v>
      </c>
      <c r="BI14" s="5">
        <f t="shared" si="36"/>
        <v>0</v>
      </c>
      <c r="BJ14" s="5">
        <f t="shared" si="37"/>
        <v>7</v>
      </c>
      <c r="BL14" s="5">
        <f t="shared" si="38"/>
        <v>4</v>
      </c>
      <c r="BM14" s="5">
        <f t="shared" si="39"/>
        <v>7</v>
      </c>
      <c r="BN14" s="5">
        <f t="shared" si="40"/>
        <v>7.5</v>
      </c>
      <c r="BO14" s="5">
        <f t="shared" si="41"/>
        <v>6</v>
      </c>
      <c r="BP14" s="5">
        <f t="shared" si="42"/>
        <v>4</v>
      </c>
      <c r="BQ14" s="5">
        <f t="shared" si="43"/>
        <v>8</v>
      </c>
      <c r="BR14" s="5">
        <f t="shared" si="44"/>
        <v>7</v>
      </c>
      <c r="BS14" s="5">
        <f t="shared" si="46"/>
        <v>5</v>
      </c>
      <c r="BU14" s="5">
        <f t="shared" si="47"/>
        <v>0</v>
      </c>
      <c r="BV14" s="7">
        <f t="shared" si="31"/>
        <v>65.5</v>
      </c>
    </row>
    <row r="15" spans="1:256" s="6" customFormat="1" ht="19.5" customHeight="1">
      <c r="A15" s="5">
        <f t="shared" si="45"/>
        <v>11</v>
      </c>
      <c r="B15" s="59" t="s">
        <v>132</v>
      </c>
      <c r="C15" s="5" t="s">
        <v>137</v>
      </c>
      <c r="D15" s="42">
        <f t="shared" si="0"/>
        <v>27</v>
      </c>
      <c r="E15" s="74">
        <v>9</v>
      </c>
      <c r="F15" s="74" t="s">
        <v>104</v>
      </c>
      <c r="G15" s="74" t="s">
        <v>104</v>
      </c>
      <c r="H15" s="74" t="s">
        <v>104</v>
      </c>
      <c r="I15" s="74" t="s">
        <v>104</v>
      </c>
      <c r="J15" s="74" t="s">
        <v>104</v>
      </c>
      <c r="K15" s="74" t="s">
        <v>104</v>
      </c>
      <c r="L15" s="74" t="s">
        <v>104</v>
      </c>
      <c r="M15" s="74" t="s">
        <v>104</v>
      </c>
      <c r="N15" s="74" t="s">
        <v>104</v>
      </c>
      <c r="O15" s="74">
        <v>6</v>
      </c>
      <c r="P15" s="74">
        <v>7</v>
      </c>
      <c r="Q15" s="90">
        <v>5</v>
      </c>
      <c r="R15" s="79"/>
      <c r="S15" s="79"/>
      <c r="T15" s="5">
        <f t="shared" si="1"/>
        <v>9</v>
      </c>
      <c r="U15" s="5">
        <f t="shared" si="2"/>
        <v>7</v>
      </c>
      <c r="V15" s="5">
        <f t="shared" si="3"/>
        <v>6</v>
      </c>
      <c r="W15" s="5">
        <f t="shared" si="4"/>
        <v>5</v>
      </c>
      <c r="X15" s="5">
        <f t="shared" si="5"/>
        <v>0</v>
      </c>
      <c r="Y15" s="5">
        <f t="shared" si="6"/>
        <v>0</v>
      </c>
      <c r="Z15" s="5">
        <f t="shared" si="7"/>
        <v>0</v>
      </c>
      <c r="AA15" s="5">
        <f t="shared" si="8"/>
        <v>0</v>
      </c>
      <c r="AB15" s="5">
        <f t="shared" si="9"/>
        <v>0</v>
      </c>
      <c r="AC15" s="5">
        <f t="shared" si="10"/>
        <v>0</v>
      </c>
      <c r="AD15" s="5">
        <f t="shared" si="11"/>
        <v>0</v>
      </c>
      <c r="AE15" s="5">
        <f t="shared" si="12"/>
        <v>0</v>
      </c>
      <c r="AF15" s="5">
        <f t="shared" si="13"/>
        <v>0</v>
      </c>
      <c r="AG15" s="108"/>
      <c r="AH15" s="5">
        <f t="shared" si="14"/>
        <v>9</v>
      </c>
      <c r="AI15" s="5">
        <f t="shared" si="15"/>
        <v>0</v>
      </c>
      <c r="AJ15" s="5">
        <f t="shared" si="16"/>
        <v>0</v>
      </c>
      <c r="AK15" s="5">
        <f t="shared" si="17"/>
        <v>0</v>
      </c>
      <c r="AL15" s="5">
        <f t="shared" si="18"/>
        <v>0</v>
      </c>
      <c r="AM15" s="5">
        <f t="shared" si="19"/>
        <v>0</v>
      </c>
      <c r="AN15" s="5">
        <f t="shared" si="20"/>
        <v>0</v>
      </c>
      <c r="AO15" s="5">
        <f t="shared" si="21"/>
        <v>0</v>
      </c>
      <c r="AP15" s="5">
        <f t="shared" si="22"/>
        <v>0</v>
      </c>
      <c r="AQ15" s="5">
        <f t="shared" si="23"/>
        <v>0</v>
      </c>
      <c r="AR15" s="5">
        <f t="shared" si="24"/>
        <v>6</v>
      </c>
      <c r="AS15" s="5">
        <f t="shared" si="25"/>
        <v>7</v>
      </c>
      <c r="AT15" s="5">
        <f t="shared" si="26"/>
        <v>5</v>
      </c>
      <c r="AU15" s="7"/>
      <c r="AV15" s="7">
        <f t="shared" si="27"/>
        <v>9</v>
      </c>
      <c r="AW15" s="7">
        <f t="shared" si="32"/>
        <v>27</v>
      </c>
      <c r="AX15" s="64"/>
      <c r="AY15" s="79"/>
      <c r="AZ15" s="79"/>
      <c r="BA15" s="79"/>
      <c r="BB15" s="7">
        <v>11</v>
      </c>
      <c r="BC15" s="79"/>
      <c r="BD15" s="79"/>
      <c r="BE15" s="79"/>
      <c r="BF15" s="5">
        <f t="shared" si="33"/>
        <v>58.5</v>
      </c>
      <c r="BG15" s="5">
        <f t="shared" si="34"/>
        <v>14</v>
      </c>
      <c r="BH15" s="5">
        <f t="shared" si="35"/>
        <v>5</v>
      </c>
      <c r="BI15" s="5">
        <f t="shared" si="36"/>
        <v>0</v>
      </c>
      <c r="BJ15" s="5">
        <f t="shared" si="37"/>
        <v>5</v>
      </c>
      <c r="BK15" s="5"/>
      <c r="BL15" s="5">
        <f t="shared" si="38"/>
        <v>1</v>
      </c>
      <c r="BM15" s="5">
        <f t="shared" si="39"/>
        <v>2</v>
      </c>
      <c r="BN15" s="5">
        <f t="shared" si="40"/>
        <v>2.5</v>
      </c>
      <c r="BO15" s="5">
        <f t="shared" si="41"/>
        <v>1</v>
      </c>
      <c r="BP15" s="5">
        <f t="shared" si="42"/>
        <v>0</v>
      </c>
      <c r="BQ15" s="5">
        <f t="shared" si="43"/>
        <v>11</v>
      </c>
      <c r="BR15" s="5">
        <f t="shared" si="44"/>
        <v>11</v>
      </c>
      <c r="BS15" s="5">
        <f t="shared" si="46"/>
        <v>6</v>
      </c>
      <c r="BT15" s="5"/>
      <c r="BU15" s="5">
        <f t="shared" si="47"/>
        <v>1</v>
      </c>
      <c r="BV15" s="7">
        <f t="shared" si="31"/>
        <v>59.5</v>
      </c>
      <c r="BW15" s="79"/>
      <c r="BX15" s="79"/>
      <c r="BY15" s="79"/>
      <c r="BZ15" s="79"/>
      <c r="CA15" s="79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74" ht="19.5" customHeight="1">
      <c r="A16" s="5">
        <f t="shared" si="45"/>
        <v>12</v>
      </c>
      <c r="B16" s="60" t="s">
        <v>258</v>
      </c>
      <c r="C16" s="104" t="s">
        <v>139</v>
      </c>
      <c r="D16" s="42">
        <f t="shared" si="0"/>
        <v>26.83</v>
      </c>
      <c r="E16" s="74">
        <v>3.5</v>
      </c>
      <c r="F16" s="74">
        <v>0</v>
      </c>
      <c r="G16" s="74" t="s">
        <v>104</v>
      </c>
      <c r="H16" s="74">
        <v>0</v>
      </c>
      <c r="I16" s="74" t="s">
        <v>104</v>
      </c>
      <c r="J16" s="74" t="s">
        <v>104</v>
      </c>
      <c r="K16" s="74">
        <v>3</v>
      </c>
      <c r="L16" s="74">
        <v>1</v>
      </c>
      <c r="M16" s="74">
        <v>2</v>
      </c>
      <c r="N16" s="74">
        <v>9</v>
      </c>
      <c r="O16" s="74">
        <v>5</v>
      </c>
      <c r="P16" s="74">
        <v>1</v>
      </c>
      <c r="Q16" s="90">
        <v>2.33</v>
      </c>
      <c r="R16" s="83"/>
      <c r="S16" s="83"/>
      <c r="T16" s="5">
        <f t="shared" si="1"/>
        <v>9</v>
      </c>
      <c r="U16" s="5">
        <f t="shared" si="2"/>
        <v>5</v>
      </c>
      <c r="V16" s="5">
        <f t="shared" si="3"/>
        <v>3.5</v>
      </c>
      <c r="W16" s="5">
        <f t="shared" si="4"/>
        <v>3</v>
      </c>
      <c r="X16" s="5">
        <f t="shared" si="5"/>
        <v>2.33</v>
      </c>
      <c r="Y16" s="5">
        <f t="shared" si="6"/>
        <v>2</v>
      </c>
      <c r="Z16" s="5">
        <f t="shared" si="7"/>
        <v>1</v>
      </c>
      <c r="AA16" s="5">
        <f t="shared" si="8"/>
        <v>1</v>
      </c>
      <c r="AB16" s="5">
        <f t="shared" si="9"/>
        <v>0</v>
      </c>
      <c r="AC16" s="5">
        <f t="shared" si="10"/>
        <v>0</v>
      </c>
      <c r="AD16" s="5">
        <f t="shared" si="11"/>
        <v>0</v>
      </c>
      <c r="AE16" s="5">
        <f t="shared" si="12"/>
        <v>0</v>
      </c>
      <c r="AF16" s="5">
        <f t="shared" si="13"/>
        <v>0</v>
      </c>
      <c r="AG16" s="108"/>
      <c r="AH16" s="5">
        <f t="shared" si="14"/>
        <v>3.5</v>
      </c>
      <c r="AI16" s="5">
        <f t="shared" si="15"/>
        <v>0</v>
      </c>
      <c r="AJ16" s="5">
        <f t="shared" si="16"/>
        <v>0</v>
      </c>
      <c r="AK16" s="5">
        <f t="shared" si="17"/>
        <v>0</v>
      </c>
      <c r="AL16" s="5">
        <f t="shared" si="18"/>
        <v>0</v>
      </c>
      <c r="AM16" s="5">
        <f t="shared" si="19"/>
        <v>0</v>
      </c>
      <c r="AN16" s="5">
        <f t="shared" si="20"/>
        <v>3</v>
      </c>
      <c r="AO16" s="5">
        <f t="shared" si="21"/>
        <v>1</v>
      </c>
      <c r="AP16" s="5">
        <f t="shared" si="22"/>
        <v>2</v>
      </c>
      <c r="AQ16" s="5">
        <f t="shared" si="23"/>
        <v>9</v>
      </c>
      <c r="AR16" s="5">
        <f t="shared" si="24"/>
        <v>5</v>
      </c>
      <c r="AS16" s="5">
        <f t="shared" si="25"/>
        <v>1</v>
      </c>
      <c r="AT16" s="5">
        <f t="shared" si="26"/>
        <v>2.33</v>
      </c>
      <c r="AU16" s="7"/>
      <c r="AV16" s="7">
        <f t="shared" si="27"/>
        <v>3</v>
      </c>
      <c r="AW16" s="7">
        <f t="shared" si="32"/>
        <v>26.83</v>
      </c>
      <c r="AX16" s="1"/>
      <c r="BB16" s="7">
        <v>12</v>
      </c>
      <c r="BF16" s="5">
        <f t="shared" si="33"/>
        <v>53.83</v>
      </c>
      <c r="BG16" s="5">
        <f t="shared" si="34"/>
        <v>12.5</v>
      </c>
      <c r="BH16" s="5">
        <f t="shared" si="35"/>
        <v>0</v>
      </c>
      <c r="BI16" s="5">
        <f t="shared" si="36"/>
        <v>0</v>
      </c>
      <c r="BJ16" s="5">
        <f t="shared" si="37"/>
        <v>0</v>
      </c>
      <c r="BK16" s="5"/>
      <c r="BL16" s="5">
        <f t="shared" si="38"/>
        <v>0</v>
      </c>
      <c r="BM16" s="5">
        <f t="shared" si="39"/>
        <v>3</v>
      </c>
      <c r="BN16" s="5">
        <f t="shared" si="40"/>
        <v>1</v>
      </c>
      <c r="BO16" s="5">
        <f t="shared" si="41"/>
        <v>2</v>
      </c>
      <c r="BP16" s="5">
        <f t="shared" si="42"/>
        <v>9</v>
      </c>
      <c r="BQ16" s="5">
        <f t="shared" si="43"/>
        <v>11</v>
      </c>
      <c r="BR16" s="5">
        <f t="shared" si="44"/>
        <v>8</v>
      </c>
      <c r="BS16" s="5">
        <f t="shared" si="46"/>
        <v>7.33</v>
      </c>
      <c r="BT16" s="5"/>
      <c r="BU16" s="5">
        <f t="shared" si="47"/>
        <v>1</v>
      </c>
      <c r="BV16" s="7">
        <f t="shared" si="31"/>
        <v>54.83</v>
      </c>
    </row>
    <row r="17" spans="1:74" s="7" customFormat="1" ht="19.5" customHeight="1">
      <c r="A17" s="5">
        <f t="shared" si="45"/>
        <v>13</v>
      </c>
      <c r="B17" s="59" t="s">
        <v>208</v>
      </c>
      <c r="C17" s="78" t="s">
        <v>276</v>
      </c>
      <c r="D17" s="42">
        <f t="shared" si="0"/>
        <v>25</v>
      </c>
      <c r="E17" s="74" t="s">
        <v>104</v>
      </c>
      <c r="F17" s="74">
        <v>7</v>
      </c>
      <c r="G17" s="74">
        <v>5</v>
      </c>
      <c r="H17" s="74">
        <v>10</v>
      </c>
      <c r="I17" s="74" t="s">
        <v>104</v>
      </c>
      <c r="J17" s="74">
        <v>1</v>
      </c>
      <c r="K17" s="74" t="s">
        <v>104</v>
      </c>
      <c r="L17" s="74" t="s">
        <v>104</v>
      </c>
      <c r="M17" s="74">
        <v>2</v>
      </c>
      <c r="N17" s="74" t="s">
        <v>104</v>
      </c>
      <c r="O17" s="74" t="s">
        <v>104</v>
      </c>
      <c r="P17" s="74" t="s">
        <v>104</v>
      </c>
      <c r="Q17" s="90" t="s">
        <v>104</v>
      </c>
      <c r="T17" s="5">
        <f t="shared" si="1"/>
        <v>10</v>
      </c>
      <c r="U17" s="5">
        <f t="shared" si="2"/>
        <v>7</v>
      </c>
      <c r="V17" s="5">
        <f t="shared" si="3"/>
        <v>5</v>
      </c>
      <c r="W17" s="5">
        <f t="shared" si="4"/>
        <v>2</v>
      </c>
      <c r="X17" s="5">
        <f t="shared" si="5"/>
        <v>1</v>
      </c>
      <c r="Y17" s="5">
        <f t="shared" si="6"/>
        <v>0</v>
      </c>
      <c r="Z17" s="5">
        <f t="shared" si="7"/>
        <v>0</v>
      </c>
      <c r="AA17" s="5">
        <f t="shared" si="8"/>
        <v>0</v>
      </c>
      <c r="AB17" s="5">
        <f t="shared" si="9"/>
        <v>0</v>
      </c>
      <c r="AC17" s="5">
        <f t="shared" si="10"/>
        <v>0</v>
      </c>
      <c r="AD17" s="5">
        <f t="shared" si="11"/>
        <v>0</v>
      </c>
      <c r="AE17" s="5">
        <f t="shared" si="12"/>
        <v>0</v>
      </c>
      <c r="AF17" s="5">
        <f t="shared" si="13"/>
        <v>0</v>
      </c>
      <c r="AG17" s="108"/>
      <c r="AH17" s="5">
        <f t="shared" si="14"/>
        <v>0</v>
      </c>
      <c r="AI17" s="5">
        <f t="shared" si="15"/>
        <v>7</v>
      </c>
      <c r="AJ17" s="5">
        <f t="shared" si="16"/>
        <v>5</v>
      </c>
      <c r="AK17" s="5">
        <f t="shared" si="17"/>
        <v>10</v>
      </c>
      <c r="AL17" s="5">
        <f t="shared" si="18"/>
        <v>0</v>
      </c>
      <c r="AM17" s="5">
        <f t="shared" si="19"/>
        <v>1</v>
      </c>
      <c r="AN17" s="5">
        <f t="shared" si="20"/>
        <v>0</v>
      </c>
      <c r="AO17" s="5">
        <f t="shared" si="21"/>
        <v>0</v>
      </c>
      <c r="AP17" s="5">
        <f t="shared" si="22"/>
        <v>2</v>
      </c>
      <c r="AQ17" s="5">
        <f t="shared" si="23"/>
        <v>0</v>
      </c>
      <c r="AR17" s="5">
        <f t="shared" si="24"/>
        <v>0</v>
      </c>
      <c r="AS17" s="5">
        <f t="shared" si="25"/>
        <v>0</v>
      </c>
      <c r="AT17" s="5">
        <f t="shared" si="26"/>
        <v>0</v>
      </c>
      <c r="AV17" s="7">
        <f t="shared" si="27"/>
        <v>8</v>
      </c>
      <c r="AW17" s="7">
        <f t="shared" si="32"/>
        <v>25</v>
      </c>
      <c r="AX17" s="8"/>
      <c r="AY17" s="8"/>
      <c r="AZ17" s="8"/>
      <c r="BA17" s="8"/>
      <c r="BB17" s="7">
        <v>13</v>
      </c>
      <c r="BF17" s="5">
        <f t="shared" si="33"/>
        <v>51.83</v>
      </c>
      <c r="BG17" s="5">
        <f t="shared" si="34"/>
        <v>3.5</v>
      </c>
      <c r="BH17" s="5">
        <f t="shared" si="35"/>
        <v>7</v>
      </c>
      <c r="BI17" s="5">
        <f t="shared" si="36"/>
        <v>5</v>
      </c>
      <c r="BJ17" s="5">
        <f t="shared" si="37"/>
        <v>10</v>
      </c>
      <c r="BK17" s="5"/>
      <c r="BL17" s="5">
        <f t="shared" si="38"/>
        <v>1</v>
      </c>
      <c r="BM17" s="5">
        <f t="shared" si="39"/>
        <v>3</v>
      </c>
      <c r="BN17" s="5">
        <f t="shared" si="40"/>
        <v>1</v>
      </c>
      <c r="BO17" s="5">
        <f t="shared" si="41"/>
        <v>4</v>
      </c>
      <c r="BP17" s="5">
        <f t="shared" si="42"/>
        <v>9</v>
      </c>
      <c r="BQ17" s="5">
        <f t="shared" si="43"/>
        <v>5</v>
      </c>
      <c r="BR17" s="5">
        <f t="shared" si="44"/>
        <v>1</v>
      </c>
      <c r="BS17" s="5">
        <f t="shared" si="46"/>
        <v>2.33</v>
      </c>
      <c r="BT17" s="5"/>
      <c r="BU17" s="5">
        <f t="shared" si="47"/>
        <v>0</v>
      </c>
      <c r="BV17" s="7">
        <f t="shared" si="31"/>
        <v>51.83</v>
      </c>
    </row>
    <row r="18" spans="1:74" s="5" customFormat="1" ht="19.5" customHeight="1">
      <c r="A18" s="5">
        <f t="shared" si="45"/>
        <v>14</v>
      </c>
      <c r="B18" s="100" t="s">
        <v>140</v>
      </c>
      <c r="C18" s="7" t="s">
        <v>141</v>
      </c>
      <c r="D18" s="75">
        <f t="shared" si="0"/>
        <v>25</v>
      </c>
      <c r="E18" s="74" t="s">
        <v>104</v>
      </c>
      <c r="F18" s="74" t="s">
        <v>104</v>
      </c>
      <c r="G18" s="74">
        <v>6</v>
      </c>
      <c r="H18" s="74">
        <v>5</v>
      </c>
      <c r="I18" s="74">
        <v>7</v>
      </c>
      <c r="J18" s="74" t="s">
        <v>104</v>
      </c>
      <c r="K18" s="74" t="s">
        <v>104</v>
      </c>
      <c r="L18" s="74" t="s">
        <v>104</v>
      </c>
      <c r="M18" s="74">
        <v>3</v>
      </c>
      <c r="N18" s="74" t="s">
        <v>104</v>
      </c>
      <c r="O18" s="74" t="s">
        <v>104</v>
      </c>
      <c r="P18" s="74" t="s">
        <v>104</v>
      </c>
      <c r="Q18" s="90">
        <v>4</v>
      </c>
      <c r="T18" s="5">
        <f t="shared" si="1"/>
        <v>7</v>
      </c>
      <c r="U18" s="5">
        <f t="shared" si="2"/>
        <v>6</v>
      </c>
      <c r="V18" s="5">
        <f t="shared" si="3"/>
        <v>5</v>
      </c>
      <c r="W18" s="5">
        <f t="shared" si="4"/>
        <v>4</v>
      </c>
      <c r="X18" s="5">
        <f t="shared" si="5"/>
        <v>3</v>
      </c>
      <c r="Y18" s="5">
        <f t="shared" si="6"/>
        <v>0</v>
      </c>
      <c r="Z18" s="5">
        <f t="shared" si="7"/>
        <v>0</v>
      </c>
      <c r="AA18" s="5">
        <f t="shared" si="8"/>
        <v>0</v>
      </c>
      <c r="AB18" s="5">
        <f t="shared" si="9"/>
        <v>0</v>
      </c>
      <c r="AC18" s="5">
        <f t="shared" si="10"/>
        <v>0</v>
      </c>
      <c r="AD18" s="5">
        <f t="shared" si="11"/>
        <v>0</v>
      </c>
      <c r="AE18" s="5">
        <f t="shared" si="12"/>
        <v>0</v>
      </c>
      <c r="AF18" s="5">
        <f t="shared" si="13"/>
        <v>0</v>
      </c>
      <c r="AG18" s="108"/>
      <c r="AH18" s="5">
        <f t="shared" si="14"/>
        <v>0</v>
      </c>
      <c r="AI18" s="5">
        <f t="shared" si="15"/>
        <v>0</v>
      </c>
      <c r="AJ18" s="5">
        <f t="shared" si="16"/>
        <v>6</v>
      </c>
      <c r="AK18" s="5">
        <f t="shared" si="17"/>
        <v>5</v>
      </c>
      <c r="AL18" s="5">
        <f t="shared" si="18"/>
        <v>7</v>
      </c>
      <c r="AM18" s="5">
        <f t="shared" si="19"/>
        <v>0</v>
      </c>
      <c r="AN18" s="5">
        <f t="shared" si="20"/>
        <v>0</v>
      </c>
      <c r="AO18" s="5">
        <f t="shared" si="21"/>
        <v>0</v>
      </c>
      <c r="AP18" s="5">
        <f t="shared" si="22"/>
        <v>3</v>
      </c>
      <c r="AQ18" s="5">
        <f t="shared" si="23"/>
        <v>0</v>
      </c>
      <c r="AR18" s="5">
        <f t="shared" si="24"/>
        <v>0</v>
      </c>
      <c r="AS18" s="5">
        <f t="shared" si="25"/>
        <v>0</v>
      </c>
      <c r="AT18" s="5">
        <f t="shared" si="26"/>
        <v>4</v>
      </c>
      <c r="AU18" s="7"/>
      <c r="AV18" s="7">
        <f t="shared" si="27"/>
        <v>8</v>
      </c>
      <c r="AW18" s="7">
        <f t="shared" si="32"/>
        <v>25</v>
      </c>
      <c r="BB18" s="7">
        <v>14</v>
      </c>
      <c r="BF18" s="5">
        <f t="shared" si="33"/>
        <v>50</v>
      </c>
      <c r="BG18" s="5">
        <f t="shared" si="34"/>
        <v>0</v>
      </c>
      <c r="BH18" s="5">
        <f t="shared" si="35"/>
        <v>7</v>
      </c>
      <c r="BI18" s="5">
        <f t="shared" si="36"/>
        <v>11</v>
      </c>
      <c r="BJ18" s="5">
        <f t="shared" si="37"/>
        <v>15</v>
      </c>
      <c r="BL18" s="5">
        <f t="shared" si="38"/>
        <v>1</v>
      </c>
      <c r="BM18" s="5">
        <f t="shared" si="39"/>
        <v>0</v>
      </c>
      <c r="BN18" s="5">
        <f t="shared" si="40"/>
        <v>0</v>
      </c>
      <c r="BO18" s="5">
        <f t="shared" si="41"/>
        <v>5</v>
      </c>
      <c r="BP18" s="5">
        <f t="shared" si="42"/>
        <v>0</v>
      </c>
      <c r="BQ18" s="5">
        <f t="shared" si="43"/>
        <v>0</v>
      </c>
      <c r="BR18" s="5">
        <f t="shared" si="44"/>
        <v>0</v>
      </c>
      <c r="BS18" s="5">
        <f t="shared" si="46"/>
        <v>4</v>
      </c>
      <c r="BU18" s="5">
        <f t="shared" si="47"/>
        <v>0</v>
      </c>
      <c r="BV18" s="7">
        <f t="shared" si="31"/>
        <v>50</v>
      </c>
    </row>
    <row r="19" spans="1:79" s="5" customFormat="1" ht="19.5" customHeight="1">
      <c r="A19" s="5">
        <f t="shared" si="45"/>
        <v>15</v>
      </c>
      <c r="B19" s="59" t="s">
        <v>226</v>
      </c>
      <c r="C19" s="5" t="s">
        <v>124</v>
      </c>
      <c r="D19" s="75">
        <f t="shared" si="0"/>
        <v>24</v>
      </c>
      <c r="E19" s="74">
        <v>2</v>
      </c>
      <c r="F19" s="74" t="s">
        <v>104</v>
      </c>
      <c r="G19" s="74">
        <v>8</v>
      </c>
      <c r="H19" s="74">
        <v>2</v>
      </c>
      <c r="I19" s="74" t="s">
        <v>104</v>
      </c>
      <c r="J19" s="74">
        <v>5</v>
      </c>
      <c r="K19" s="74">
        <v>1</v>
      </c>
      <c r="L19" s="74">
        <v>3</v>
      </c>
      <c r="M19" s="74">
        <v>1</v>
      </c>
      <c r="N19" s="74">
        <v>2</v>
      </c>
      <c r="O19" s="74" t="s">
        <v>104</v>
      </c>
      <c r="P19" s="74" t="s">
        <v>104</v>
      </c>
      <c r="Q19" s="110">
        <v>0</v>
      </c>
      <c r="R19" s="6"/>
      <c r="S19" s="6"/>
      <c r="T19" s="5">
        <f t="shared" si="1"/>
        <v>8</v>
      </c>
      <c r="U19" s="5">
        <f t="shared" si="2"/>
        <v>5</v>
      </c>
      <c r="V19" s="5">
        <f t="shared" si="3"/>
        <v>3</v>
      </c>
      <c r="W19" s="5">
        <f t="shared" si="4"/>
        <v>2</v>
      </c>
      <c r="X19" s="5">
        <f t="shared" si="5"/>
        <v>2</v>
      </c>
      <c r="Y19" s="5">
        <f t="shared" si="6"/>
        <v>2</v>
      </c>
      <c r="Z19" s="5">
        <f t="shared" si="7"/>
        <v>1</v>
      </c>
      <c r="AA19" s="5">
        <f t="shared" si="8"/>
        <v>1</v>
      </c>
      <c r="AB19" s="5">
        <f t="shared" si="9"/>
        <v>0</v>
      </c>
      <c r="AC19" s="5">
        <f t="shared" si="10"/>
        <v>0</v>
      </c>
      <c r="AD19" s="5">
        <f t="shared" si="11"/>
        <v>0</v>
      </c>
      <c r="AE19" s="5">
        <f t="shared" si="12"/>
        <v>0</v>
      </c>
      <c r="AF19" s="5">
        <f t="shared" si="13"/>
        <v>0</v>
      </c>
      <c r="AG19" s="108"/>
      <c r="AH19" s="5">
        <f t="shared" si="14"/>
        <v>2</v>
      </c>
      <c r="AI19" s="5">
        <f t="shared" si="15"/>
        <v>0</v>
      </c>
      <c r="AJ19" s="5">
        <f t="shared" si="16"/>
        <v>8</v>
      </c>
      <c r="AK19" s="5">
        <f t="shared" si="17"/>
        <v>2</v>
      </c>
      <c r="AL19" s="5">
        <f t="shared" si="18"/>
        <v>0</v>
      </c>
      <c r="AM19" s="5">
        <f t="shared" si="19"/>
        <v>5</v>
      </c>
      <c r="AN19" s="5">
        <f t="shared" si="20"/>
        <v>1</v>
      </c>
      <c r="AO19" s="5">
        <f t="shared" si="21"/>
        <v>3</v>
      </c>
      <c r="AP19" s="5">
        <f t="shared" si="22"/>
        <v>1</v>
      </c>
      <c r="AQ19" s="5">
        <f t="shared" si="23"/>
        <v>2</v>
      </c>
      <c r="AR19" s="5">
        <f t="shared" si="24"/>
        <v>0</v>
      </c>
      <c r="AS19" s="5">
        <f t="shared" si="25"/>
        <v>0</v>
      </c>
      <c r="AT19" s="5">
        <f t="shared" si="26"/>
        <v>0</v>
      </c>
      <c r="AU19" s="7"/>
      <c r="AV19" s="7">
        <f t="shared" si="27"/>
        <v>4</v>
      </c>
      <c r="AW19" s="7">
        <f t="shared" si="32"/>
        <v>24</v>
      </c>
      <c r="AY19" s="6"/>
      <c r="AZ19" s="6"/>
      <c r="BA19" s="6"/>
      <c r="BB19" s="7">
        <v>15</v>
      </c>
      <c r="BC19" s="6"/>
      <c r="BD19" s="6"/>
      <c r="BE19" s="6"/>
      <c r="BF19" s="5">
        <f t="shared" si="33"/>
        <v>49</v>
      </c>
      <c r="BG19" s="5">
        <f t="shared" si="34"/>
        <v>2</v>
      </c>
      <c r="BH19" s="5">
        <f t="shared" si="35"/>
        <v>0</v>
      </c>
      <c r="BI19" s="5">
        <f t="shared" si="36"/>
        <v>14</v>
      </c>
      <c r="BJ19" s="5">
        <f t="shared" si="37"/>
        <v>7</v>
      </c>
      <c r="BL19" s="5">
        <f t="shared" si="38"/>
        <v>5</v>
      </c>
      <c r="BM19" s="5">
        <f t="shared" si="39"/>
        <v>1</v>
      </c>
      <c r="BN19" s="5">
        <f t="shared" si="40"/>
        <v>3</v>
      </c>
      <c r="BO19" s="5">
        <f t="shared" si="41"/>
        <v>4</v>
      </c>
      <c r="BP19" s="5">
        <f t="shared" si="42"/>
        <v>2</v>
      </c>
      <c r="BQ19" s="5">
        <f t="shared" si="43"/>
        <v>0</v>
      </c>
      <c r="BR19" s="5">
        <f t="shared" si="44"/>
        <v>0</v>
      </c>
      <c r="BS19" s="5">
        <f t="shared" si="46"/>
        <v>4</v>
      </c>
      <c r="BU19" s="5">
        <f t="shared" si="47"/>
        <v>2</v>
      </c>
      <c r="BV19" s="7">
        <f t="shared" si="31"/>
        <v>51</v>
      </c>
      <c r="BW19" s="6"/>
      <c r="BX19" s="6"/>
      <c r="BY19" s="6"/>
      <c r="BZ19" s="6"/>
      <c r="CA19" s="6"/>
    </row>
    <row r="20" spans="1:74" s="5" customFormat="1" ht="19.5" customHeight="1">
      <c r="A20" s="5">
        <f t="shared" si="45"/>
        <v>16</v>
      </c>
      <c r="B20" s="60" t="s">
        <v>250</v>
      </c>
      <c r="C20" s="7" t="s">
        <v>161</v>
      </c>
      <c r="D20" s="42">
        <f t="shared" si="0"/>
        <v>23</v>
      </c>
      <c r="E20" s="87">
        <v>8</v>
      </c>
      <c r="F20" s="87">
        <v>0</v>
      </c>
      <c r="G20" s="87">
        <v>5</v>
      </c>
      <c r="H20" s="87">
        <v>0</v>
      </c>
      <c r="I20" s="87" t="s">
        <v>104</v>
      </c>
      <c r="J20" s="87">
        <v>2</v>
      </c>
      <c r="K20" s="87">
        <v>0</v>
      </c>
      <c r="L20" s="87" t="s">
        <v>104</v>
      </c>
      <c r="M20" s="87">
        <v>4</v>
      </c>
      <c r="N20" s="87">
        <v>0</v>
      </c>
      <c r="O20" s="87">
        <v>2</v>
      </c>
      <c r="P20" s="87">
        <v>2</v>
      </c>
      <c r="Q20" s="90" t="s">
        <v>104</v>
      </c>
      <c r="T20" s="5">
        <f t="shared" si="1"/>
        <v>8</v>
      </c>
      <c r="U20" s="5">
        <f t="shared" si="2"/>
        <v>5</v>
      </c>
      <c r="V20" s="5">
        <f t="shared" si="3"/>
        <v>4</v>
      </c>
      <c r="W20" s="5">
        <f t="shared" si="4"/>
        <v>2</v>
      </c>
      <c r="X20" s="5">
        <f t="shared" si="5"/>
        <v>2</v>
      </c>
      <c r="Y20" s="5">
        <f t="shared" si="6"/>
        <v>2</v>
      </c>
      <c r="Z20" s="5">
        <f t="shared" si="7"/>
        <v>0</v>
      </c>
      <c r="AA20" s="5">
        <f t="shared" si="8"/>
        <v>0</v>
      </c>
      <c r="AB20" s="5">
        <f t="shared" si="9"/>
        <v>0</v>
      </c>
      <c r="AC20" s="5">
        <f t="shared" si="10"/>
        <v>0</v>
      </c>
      <c r="AD20" s="5">
        <f t="shared" si="11"/>
        <v>0</v>
      </c>
      <c r="AE20" s="5">
        <f t="shared" si="12"/>
        <v>0</v>
      </c>
      <c r="AF20" s="5">
        <f t="shared" si="13"/>
        <v>0</v>
      </c>
      <c r="AG20" s="108"/>
      <c r="AH20" s="5">
        <f t="shared" si="14"/>
        <v>8</v>
      </c>
      <c r="AI20" s="5">
        <f t="shared" si="15"/>
        <v>0</v>
      </c>
      <c r="AJ20" s="5">
        <f t="shared" si="16"/>
        <v>5</v>
      </c>
      <c r="AK20" s="5">
        <f t="shared" si="17"/>
        <v>0</v>
      </c>
      <c r="AL20" s="5">
        <f t="shared" si="18"/>
        <v>0</v>
      </c>
      <c r="AM20" s="5">
        <f t="shared" si="19"/>
        <v>2</v>
      </c>
      <c r="AN20" s="5">
        <f t="shared" si="20"/>
        <v>0</v>
      </c>
      <c r="AO20" s="5">
        <f t="shared" si="21"/>
        <v>0</v>
      </c>
      <c r="AP20" s="5">
        <f t="shared" si="22"/>
        <v>4</v>
      </c>
      <c r="AQ20" s="5">
        <f t="shared" si="23"/>
        <v>0</v>
      </c>
      <c r="AR20" s="5">
        <f t="shared" si="24"/>
        <v>2</v>
      </c>
      <c r="AS20" s="5">
        <f t="shared" si="25"/>
        <v>2</v>
      </c>
      <c r="AT20" s="5">
        <f t="shared" si="26"/>
        <v>0</v>
      </c>
      <c r="AU20" s="7"/>
      <c r="AV20" s="7">
        <f t="shared" si="27"/>
        <v>3</v>
      </c>
      <c r="AW20" s="7">
        <f aca="true" t="shared" si="48" ref="AW20:AW47">IF(AV20=12,-1,SUM(E20:Q20))</f>
        <v>23</v>
      </c>
      <c r="AX20" s="6"/>
      <c r="BB20" s="7">
        <v>16</v>
      </c>
      <c r="BF20" s="5">
        <f t="shared" si="33"/>
        <v>47</v>
      </c>
      <c r="BG20" s="5">
        <f t="shared" si="34"/>
        <v>10</v>
      </c>
      <c r="BH20" s="5">
        <f t="shared" si="35"/>
        <v>0</v>
      </c>
      <c r="BI20" s="5">
        <f t="shared" si="36"/>
        <v>13</v>
      </c>
      <c r="BJ20" s="5">
        <f t="shared" si="37"/>
        <v>2</v>
      </c>
      <c r="BL20" s="5">
        <f t="shared" si="38"/>
        <v>7</v>
      </c>
      <c r="BM20" s="5">
        <f t="shared" si="39"/>
        <v>1</v>
      </c>
      <c r="BN20" s="5">
        <f t="shared" si="40"/>
        <v>3</v>
      </c>
      <c r="BO20" s="5">
        <f t="shared" si="41"/>
        <v>5</v>
      </c>
      <c r="BP20" s="5">
        <f t="shared" si="42"/>
        <v>2</v>
      </c>
      <c r="BQ20" s="5">
        <f t="shared" si="43"/>
        <v>2</v>
      </c>
      <c r="BR20" s="5">
        <f t="shared" si="44"/>
        <v>2</v>
      </c>
      <c r="BS20" s="5">
        <f t="shared" si="46"/>
        <v>0</v>
      </c>
      <c r="BU20" s="5">
        <f t="shared" si="47"/>
        <v>4</v>
      </c>
      <c r="BV20" s="7">
        <f t="shared" si="31"/>
        <v>51</v>
      </c>
    </row>
    <row r="21" spans="1:74" s="6" customFormat="1" ht="19.5" customHeight="1">
      <c r="A21" s="5">
        <f t="shared" si="45"/>
        <v>17</v>
      </c>
      <c r="B21" s="60" t="s">
        <v>95</v>
      </c>
      <c r="C21" s="7" t="s">
        <v>6</v>
      </c>
      <c r="D21" s="75">
        <f t="shared" si="0"/>
        <v>23</v>
      </c>
      <c r="E21" s="74">
        <v>3.5</v>
      </c>
      <c r="F21" s="74" t="s">
        <v>104</v>
      </c>
      <c r="G21" s="74">
        <v>2</v>
      </c>
      <c r="H21" s="74">
        <v>3</v>
      </c>
      <c r="I21" s="74" t="s">
        <v>104</v>
      </c>
      <c r="J21" s="74">
        <v>1.5</v>
      </c>
      <c r="K21" s="74">
        <v>4</v>
      </c>
      <c r="L21" s="74">
        <v>0</v>
      </c>
      <c r="M21" s="74">
        <v>0</v>
      </c>
      <c r="N21" s="74">
        <v>5</v>
      </c>
      <c r="O21" s="74">
        <v>4</v>
      </c>
      <c r="P21" s="74" t="s">
        <v>104</v>
      </c>
      <c r="Q21" s="90" t="s">
        <v>104</v>
      </c>
      <c r="T21" s="5">
        <f t="shared" si="1"/>
        <v>5</v>
      </c>
      <c r="U21" s="5">
        <f t="shared" si="2"/>
        <v>4</v>
      </c>
      <c r="V21" s="5">
        <f t="shared" si="3"/>
        <v>4</v>
      </c>
      <c r="W21" s="5">
        <f t="shared" si="4"/>
        <v>3.5</v>
      </c>
      <c r="X21" s="5">
        <f t="shared" si="5"/>
        <v>3</v>
      </c>
      <c r="Y21" s="5">
        <f t="shared" si="6"/>
        <v>2</v>
      </c>
      <c r="Z21" s="5">
        <f t="shared" si="7"/>
        <v>1.5</v>
      </c>
      <c r="AA21" s="5">
        <f t="shared" si="8"/>
        <v>0</v>
      </c>
      <c r="AB21" s="5">
        <f t="shared" si="9"/>
        <v>0</v>
      </c>
      <c r="AC21" s="5">
        <f t="shared" si="10"/>
        <v>0</v>
      </c>
      <c r="AD21" s="5">
        <f t="shared" si="11"/>
        <v>0</v>
      </c>
      <c r="AE21" s="5">
        <f t="shared" si="12"/>
        <v>0</v>
      </c>
      <c r="AF21" s="5">
        <f t="shared" si="13"/>
        <v>0</v>
      </c>
      <c r="AG21" s="108"/>
      <c r="AH21" s="5">
        <f t="shared" si="14"/>
        <v>3.5</v>
      </c>
      <c r="AI21" s="5">
        <f t="shared" si="15"/>
        <v>0</v>
      </c>
      <c r="AJ21" s="5">
        <f t="shared" si="16"/>
        <v>2</v>
      </c>
      <c r="AK21" s="5">
        <f t="shared" si="17"/>
        <v>3</v>
      </c>
      <c r="AL21" s="5">
        <f t="shared" si="18"/>
        <v>0</v>
      </c>
      <c r="AM21" s="5">
        <f t="shared" si="19"/>
        <v>1.5</v>
      </c>
      <c r="AN21" s="5">
        <f t="shared" si="20"/>
        <v>4</v>
      </c>
      <c r="AO21" s="5">
        <f t="shared" si="21"/>
        <v>0</v>
      </c>
      <c r="AP21" s="5">
        <f t="shared" si="22"/>
        <v>0</v>
      </c>
      <c r="AQ21" s="5">
        <f t="shared" si="23"/>
        <v>5</v>
      </c>
      <c r="AR21" s="5">
        <f t="shared" si="24"/>
        <v>4</v>
      </c>
      <c r="AS21" s="5">
        <f t="shared" si="25"/>
        <v>0</v>
      </c>
      <c r="AT21" s="5">
        <f t="shared" si="26"/>
        <v>0</v>
      </c>
      <c r="AU21" s="7"/>
      <c r="AV21" s="7">
        <f t="shared" si="27"/>
        <v>4</v>
      </c>
      <c r="AW21" s="7">
        <f t="shared" si="48"/>
        <v>23</v>
      </c>
      <c r="AX21" s="5"/>
      <c r="BB21" s="7">
        <v>17</v>
      </c>
      <c r="BF21" s="5">
        <f t="shared" si="33"/>
        <v>46</v>
      </c>
      <c r="BG21" s="5">
        <f t="shared" si="34"/>
        <v>11.5</v>
      </c>
      <c r="BH21" s="5">
        <f t="shared" si="35"/>
        <v>0</v>
      </c>
      <c r="BI21" s="5">
        <f t="shared" si="36"/>
        <v>7</v>
      </c>
      <c r="BJ21" s="5">
        <f t="shared" si="37"/>
        <v>3</v>
      </c>
      <c r="BK21" s="5"/>
      <c r="BL21" s="5">
        <f t="shared" si="38"/>
        <v>3.5</v>
      </c>
      <c r="BM21" s="5">
        <f t="shared" si="39"/>
        <v>4</v>
      </c>
      <c r="BN21" s="5">
        <f t="shared" si="40"/>
        <v>0</v>
      </c>
      <c r="BO21" s="5">
        <f t="shared" si="41"/>
        <v>4</v>
      </c>
      <c r="BP21" s="5">
        <f t="shared" si="42"/>
        <v>5</v>
      </c>
      <c r="BQ21" s="5">
        <f t="shared" si="43"/>
        <v>6</v>
      </c>
      <c r="BR21" s="5">
        <f t="shared" si="44"/>
        <v>2</v>
      </c>
      <c r="BS21" s="5">
        <f t="shared" si="46"/>
        <v>0</v>
      </c>
      <c r="BT21" s="5"/>
      <c r="BU21" s="5">
        <f t="shared" si="47"/>
        <v>1</v>
      </c>
      <c r="BV21" s="7">
        <f t="shared" si="31"/>
        <v>47</v>
      </c>
    </row>
    <row r="22" spans="1:74" s="5" customFormat="1" ht="19.5" customHeight="1">
      <c r="A22" s="5">
        <f t="shared" si="45"/>
        <v>18</v>
      </c>
      <c r="B22" s="60" t="s">
        <v>34</v>
      </c>
      <c r="C22" s="7" t="s">
        <v>313</v>
      </c>
      <c r="D22" s="42">
        <f t="shared" si="0"/>
        <v>21.5</v>
      </c>
      <c r="E22" s="74">
        <v>1</v>
      </c>
      <c r="F22" s="74">
        <v>1</v>
      </c>
      <c r="G22" s="74">
        <v>2</v>
      </c>
      <c r="H22" s="74">
        <v>4</v>
      </c>
      <c r="I22" s="74" t="s">
        <v>104</v>
      </c>
      <c r="J22" s="74">
        <v>1.5</v>
      </c>
      <c r="K22" s="74">
        <v>0</v>
      </c>
      <c r="L22" s="74" t="s">
        <v>104</v>
      </c>
      <c r="M22" s="74">
        <v>0</v>
      </c>
      <c r="N22" s="74">
        <v>2</v>
      </c>
      <c r="O22" s="74">
        <v>3</v>
      </c>
      <c r="P22" s="74">
        <v>2</v>
      </c>
      <c r="Q22" s="90">
        <v>5</v>
      </c>
      <c r="R22" s="6"/>
      <c r="S22" s="6"/>
      <c r="T22" s="5">
        <f t="shared" si="1"/>
        <v>5</v>
      </c>
      <c r="U22" s="5">
        <f t="shared" si="2"/>
        <v>4</v>
      </c>
      <c r="V22" s="5">
        <f t="shared" si="3"/>
        <v>3</v>
      </c>
      <c r="W22" s="5">
        <f t="shared" si="4"/>
        <v>2</v>
      </c>
      <c r="X22" s="5">
        <f t="shared" si="5"/>
        <v>2</v>
      </c>
      <c r="Y22" s="5">
        <f t="shared" si="6"/>
        <v>2</v>
      </c>
      <c r="Z22" s="5">
        <f t="shared" si="7"/>
        <v>1.5</v>
      </c>
      <c r="AA22" s="5">
        <f t="shared" si="8"/>
        <v>1</v>
      </c>
      <c r="AB22" s="5">
        <f t="shared" si="9"/>
        <v>1</v>
      </c>
      <c r="AC22" s="5">
        <f t="shared" si="10"/>
        <v>0</v>
      </c>
      <c r="AD22" s="5">
        <f t="shared" si="11"/>
        <v>0</v>
      </c>
      <c r="AE22" s="5">
        <f t="shared" si="12"/>
        <v>0</v>
      </c>
      <c r="AF22" s="5">
        <f t="shared" si="13"/>
        <v>0</v>
      </c>
      <c r="AG22" s="108"/>
      <c r="AH22" s="5">
        <f t="shared" si="14"/>
        <v>1</v>
      </c>
      <c r="AI22" s="5">
        <f t="shared" si="15"/>
        <v>1</v>
      </c>
      <c r="AJ22" s="5">
        <f t="shared" si="16"/>
        <v>2</v>
      </c>
      <c r="AK22" s="5">
        <f t="shared" si="17"/>
        <v>4</v>
      </c>
      <c r="AL22" s="5">
        <f t="shared" si="18"/>
        <v>0</v>
      </c>
      <c r="AM22" s="5">
        <f t="shared" si="19"/>
        <v>1.5</v>
      </c>
      <c r="AN22" s="5">
        <f t="shared" si="20"/>
        <v>0</v>
      </c>
      <c r="AO22" s="5">
        <f t="shared" si="21"/>
        <v>0</v>
      </c>
      <c r="AP22" s="5">
        <f t="shared" si="22"/>
        <v>0</v>
      </c>
      <c r="AQ22" s="5">
        <f t="shared" si="23"/>
        <v>2</v>
      </c>
      <c r="AR22" s="5">
        <f t="shared" si="24"/>
        <v>3</v>
      </c>
      <c r="AS22" s="5">
        <f t="shared" si="25"/>
        <v>2</v>
      </c>
      <c r="AT22" s="5">
        <f t="shared" si="26"/>
        <v>5</v>
      </c>
      <c r="AU22" s="7"/>
      <c r="AV22" s="7">
        <f t="shared" si="27"/>
        <v>2</v>
      </c>
      <c r="AW22" s="7">
        <f t="shared" si="48"/>
        <v>21.5</v>
      </c>
      <c r="AX22" s="6"/>
      <c r="AY22" s="6"/>
      <c r="AZ22" s="6"/>
      <c r="BA22" s="6"/>
      <c r="BB22" s="7">
        <v>18</v>
      </c>
      <c r="BF22" s="5">
        <f t="shared" si="33"/>
        <v>44.5</v>
      </c>
      <c r="BG22" s="5">
        <f t="shared" si="34"/>
        <v>4.5</v>
      </c>
      <c r="BH22" s="5">
        <f t="shared" si="35"/>
        <v>1</v>
      </c>
      <c r="BI22" s="5">
        <f t="shared" si="36"/>
        <v>4</v>
      </c>
      <c r="BJ22" s="5">
        <f t="shared" si="37"/>
        <v>7</v>
      </c>
      <c r="BL22" s="5">
        <f t="shared" si="38"/>
        <v>3</v>
      </c>
      <c r="BM22" s="5">
        <f t="shared" si="39"/>
        <v>4</v>
      </c>
      <c r="BN22" s="5">
        <f t="shared" si="40"/>
        <v>0</v>
      </c>
      <c r="BO22" s="5">
        <f t="shared" si="41"/>
        <v>0</v>
      </c>
      <c r="BP22" s="5">
        <f t="shared" si="42"/>
        <v>7</v>
      </c>
      <c r="BQ22" s="5">
        <f t="shared" si="43"/>
        <v>7</v>
      </c>
      <c r="BR22" s="5">
        <f t="shared" si="44"/>
        <v>2</v>
      </c>
      <c r="BS22" s="5">
        <f t="shared" si="46"/>
        <v>5</v>
      </c>
      <c r="BU22" s="5">
        <f t="shared" si="47"/>
        <v>1</v>
      </c>
      <c r="BV22" s="7">
        <f t="shared" si="31"/>
        <v>45.5</v>
      </c>
    </row>
    <row r="23" spans="1:74" s="6" customFormat="1" ht="19.5" customHeight="1">
      <c r="A23" s="5">
        <f t="shared" si="45"/>
        <v>19</v>
      </c>
      <c r="B23" s="59" t="s">
        <v>217</v>
      </c>
      <c r="C23" s="5" t="s">
        <v>11</v>
      </c>
      <c r="D23" s="42">
        <f t="shared" si="0"/>
        <v>17</v>
      </c>
      <c r="E23" s="74" t="s">
        <v>104</v>
      </c>
      <c r="F23" s="74" t="s">
        <v>104</v>
      </c>
      <c r="G23" s="74" t="s">
        <v>104</v>
      </c>
      <c r="H23" s="74" t="s">
        <v>104</v>
      </c>
      <c r="I23" s="74">
        <v>4</v>
      </c>
      <c r="J23" s="74" t="s">
        <v>104</v>
      </c>
      <c r="K23" s="74">
        <v>2</v>
      </c>
      <c r="L23" s="74" t="s">
        <v>104</v>
      </c>
      <c r="M23" s="74" t="s">
        <v>104</v>
      </c>
      <c r="N23" s="74" t="s">
        <v>104</v>
      </c>
      <c r="O23" s="74">
        <v>0</v>
      </c>
      <c r="P23" s="74">
        <v>4</v>
      </c>
      <c r="Q23" s="90">
        <v>7</v>
      </c>
      <c r="R23" s="5"/>
      <c r="S23" s="5"/>
      <c r="T23" s="5">
        <f t="shared" si="1"/>
        <v>7</v>
      </c>
      <c r="U23" s="5">
        <f t="shared" si="2"/>
        <v>4</v>
      </c>
      <c r="V23" s="5">
        <f t="shared" si="3"/>
        <v>4</v>
      </c>
      <c r="W23" s="5">
        <f t="shared" si="4"/>
        <v>2</v>
      </c>
      <c r="X23" s="5">
        <f t="shared" si="5"/>
        <v>0</v>
      </c>
      <c r="Y23" s="5">
        <f t="shared" si="6"/>
        <v>0</v>
      </c>
      <c r="Z23" s="5">
        <f t="shared" si="7"/>
        <v>0</v>
      </c>
      <c r="AA23" s="5">
        <f t="shared" si="8"/>
        <v>0</v>
      </c>
      <c r="AB23" s="5">
        <f t="shared" si="9"/>
        <v>0</v>
      </c>
      <c r="AC23" s="5">
        <f t="shared" si="10"/>
        <v>0</v>
      </c>
      <c r="AD23" s="5">
        <f t="shared" si="11"/>
        <v>0</v>
      </c>
      <c r="AE23" s="5">
        <f t="shared" si="12"/>
        <v>0</v>
      </c>
      <c r="AF23" s="5">
        <f t="shared" si="13"/>
        <v>0</v>
      </c>
      <c r="AG23" s="108"/>
      <c r="AH23" s="5">
        <f t="shared" si="14"/>
        <v>0</v>
      </c>
      <c r="AI23" s="5">
        <f t="shared" si="15"/>
        <v>0</v>
      </c>
      <c r="AJ23" s="5">
        <f t="shared" si="16"/>
        <v>0</v>
      </c>
      <c r="AK23" s="5">
        <f t="shared" si="17"/>
        <v>0</v>
      </c>
      <c r="AL23" s="5">
        <f t="shared" si="18"/>
        <v>4</v>
      </c>
      <c r="AM23" s="5">
        <f t="shared" si="19"/>
        <v>0</v>
      </c>
      <c r="AN23" s="5">
        <f t="shared" si="20"/>
        <v>2</v>
      </c>
      <c r="AO23" s="5">
        <f t="shared" si="21"/>
        <v>0</v>
      </c>
      <c r="AP23" s="5">
        <f t="shared" si="22"/>
        <v>0</v>
      </c>
      <c r="AQ23" s="5">
        <f t="shared" si="23"/>
        <v>0</v>
      </c>
      <c r="AR23" s="5">
        <f t="shared" si="24"/>
        <v>0</v>
      </c>
      <c r="AS23" s="5">
        <f t="shared" si="25"/>
        <v>4</v>
      </c>
      <c r="AT23" s="5">
        <f t="shared" si="26"/>
        <v>7</v>
      </c>
      <c r="AU23" s="7"/>
      <c r="AV23" s="7">
        <f t="shared" si="27"/>
        <v>8</v>
      </c>
      <c r="AW23" s="7">
        <f t="shared" si="48"/>
        <v>17</v>
      </c>
      <c r="BB23" s="7">
        <v>19</v>
      </c>
      <c r="BF23" s="5">
        <f t="shared" si="33"/>
        <v>38.5</v>
      </c>
      <c r="BG23" s="5">
        <f t="shared" si="34"/>
        <v>1</v>
      </c>
      <c r="BH23" s="5">
        <f t="shared" si="35"/>
        <v>1</v>
      </c>
      <c r="BI23" s="5">
        <f t="shared" si="36"/>
        <v>2</v>
      </c>
      <c r="BJ23" s="5">
        <f t="shared" si="37"/>
        <v>4</v>
      </c>
      <c r="BK23" s="5"/>
      <c r="BL23" s="5">
        <f t="shared" si="38"/>
        <v>1.5</v>
      </c>
      <c r="BM23" s="5">
        <f t="shared" si="39"/>
        <v>2</v>
      </c>
      <c r="BN23" s="5">
        <f t="shared" si="40"/>
        <v>0</v>
      </c>
      <c r="BO23" s="5">
        <f t="shared" si="41"/>
        <v>0</v>
      </c>
      <c r="BP23" s="5">
        <f t="shared" si="42"/>
        <v>2</v>
      </c>
      <c r="BQ23" s="5">
        <f t="shared" si="43"/>
        <v>3</v>
      </c>
      <c r="BR23" s="5">
        <f t="shared" si="44"/>
        <v>6</v>
      </c>
      <c r="BS23" s="5">
        <f t="shared" si="46"/>
        <v>12</v>
      </c>
      <c r="BT23" s="5"/>
      <c r="BU23" s="5">
        <f t="shared" si="47"/>
        <v>3</v>
      </c>
      <c r="BV23" s="7">
        <f t="shared" si="31"/>
        <v>41.5</v>
      </c>
    </row>
    <row r="24" spans="1:74" s="6" customFormat="1" ht="19.5" customHeight="1">
      <c r="A24" s="5">
        <f t="shared" si="45"/>
        <v>20</v>
      </c>
      <c r="B24" s="60" t="s">
        <v>138</v>
      </c>
      <c r="C24" s="7" t="s">
        <v>139</v>
      </c>
      <c r="D24" s="75">
        <f t="shared" si="0"/>
        <v>17</v>
      </c>
      <c r="E24" s="74">
        <v>1</v>
      </c>
      <c r="F24" s="74">
        <v>4</v>
      </c>
      <c r="G24" s="74" t="s">
        <v>104</v>
      </c>
      <c r="H24" s="74">
        <v>3</v>
      </c>
      <c r="I24" s="74" t="s">
        <v>104</v>
      </c>
      <c r="J24" s="74" t="s">
        <v>104</v>
      </c>
      <c r="K24" s="74" t="s">
        <v>104</v>
      </c>
      <c r="L24" s="74">
        <v>0</v>
      </c>
      <c r="M24" s="74">
        <v>3</v>
      </c>
      <c r="N24" s="74">
        <v>1</v>
      </c>
      <c r="O24" s="74">
        <v>4</v>
      </c>
      <c r="P24" s="74">
        <v>1</v>
      </c>
      <c r="Q24" s="90">
        <v>0</v>
      </c>
      <c r="R24" s="5"/>
      <c r="S24" s="5"/>
      <c r="T24" s="5">
        <f t="shared" si="1"/>
        <v>4</v>
      </c>
      <c r="U24" s="5">
        <f t="shared" si="2"/>
        <v>4</v>
      </c>
      <c r="V24" s="5">
        <f t="shared" si="3"/>
        <v>3</v>
      </c>
      <c r="W24" s="5">
        <f t="shared" si="4"/>
        <v>3</v>
      </c>
      <c r="X24" s="5">
        <f t="shared" si="5"/>
        <v>1</v>
      </c>
      <c r="Y24" s="5">
        <f t="shared" si="6"/>
        <v>1</v>
      </c>
      <c r="Z24" s="5">
        <f t="shared" si="7"/>
        <v>1</v>
      </c>
      <c r="AA24" s="5">
        <f t="shared" si="8"/>
        <v>0</v>
      </c>
      <c r="AB24" s="5">
        <f t="shared" si="9"/>
        <v>0</v>
      </c>
      <c r="AC24" s="5">
        <f t="shared" si="10"/>
        <v>0</v>
      </c>
      <c r="AD24" s="5">
        <f t="shared" si="11"/>
        <v>0</v>
      </c>
      <c r="AE24" s="5">
        <f t="shared" si="12"/>
        <v>0</v>
      </c>
      <c r="AF24" s="5">
        <f t="shared" si="13"/>
        <v>0</v>
      </c>
      <c r="AG24" s="108"/>
      <c r="AH24" s="5">
        <f t="shared" si="14"/>
        <v>1</v>
      </c>
      <c r="AI24" s="5">
        <f t="shared" si="15"/>
        <v>4</v>
      </c>
      <c r="AJ24" s="5">
        <f t="shared" si="16"/>
        <v>0</v>
      </c>
      <c r="AK24" s="5">
        <f t="shared" si="17"/>
        <v>3</v>
      </c>
      <c r="AL24" s="5">
        <f t="shared" si="18"/>
        <v>0</v>
      </c>
      <c r="AM24" s="5">
        <f t="shared" si="19"/>
        <v>0</v>
      </c>
      <c r="AN24" s="5">
        <f t="shared" si="20"/>
        <v>0</v>
      </c>
      <c r="AO24" s="5">
        <f t="shared" si="21"/>
        <v>0</v>
      </c>
      <c r="AP24" s="5">
        <f t="shared" si="22"/>
        <v>3</v>
      </c>
      <c r="AQ24" s="5">
        <f t="shared" si="23"/>
        <v>1</v>
      </c>
      <c r="AR24" s="5">
        <f t="shared" si="24"/>
        <v>4</v>
      </c>
      <c r="AS24" s="5">
        <f t="shared" si="25"/>
        <v>1</v>
      </c>
      <c r="AT24" s="5">
        <f t="shared" si="26"/>
        <v>0</v>
      </c>
      <c r="AU24" s="7"/>
      <c r="AV24" s="7">
        <f t="shared" si="27"/>
        <v>4</v>
      </c>
      <c r="AW24" s="7">
        <f t="shared" si="48"/>
        <v>17</v>
      </c>
      <c r="BB24" s="7">
        <v>20</v>
      </c>
      <c r="BF24" s="5">
        <f t="shared" si="33"/>
        <v>34</v>
      </c>
      <c r="BG24" s="5">
        <f t="shared" si="34"/>
        <v>1</v>
      </c>
      <c r="BH24" s="5">
        <f t="shared" si="35"/>
        <v>4</v>
      </c>
      <c r="BI24" s="5">
        <f t="shared" si="36"/>
        <v>0</v>
      </c>
      <c r="BJ24" s="5">
        <f t="shared" si="37"/>
        <v>3</v>
      </c>
      <c r="BK24" s="5"/>
      <c r="BL24" s="5">
        <f t="shared" si="38"/>
        <v>0</v>
      </c>
      <c r="BM24" s="5">
        <f t="shared" si="39"/>
        <v>2</v>
      </c>
      <c r="BN24" s="5">
        <f t="shared" si="40"/>
        <v>0</v>
      </c>
      <c r="BO24" s="5">
        <f t="shared" si="41"/>
        <v>3</v>
      </c>
      <c r="BP24" s="5">
        <f t="shared" si="42"/>
        <v>1</v>
      </c>
      <c r="BQ24" s="5">
        <f t="shared" si="43"/>
        <v>4</v>
      </c>
      <c r="BR24" s="5">
        <f t="shared" si="44"/>
        <v>5</v>
      </c>
      <c r="BS24" s="5">
        <f t="shared" si="46"/>
        <v>7</v>
      </c>
      <c r="BT24" s="5"/>
      <c r="BU24" s="5">
        <f t="shared" si="47"/>
        <v>1</v>
      </c>
      <c r="BV24" s="7">
        <f t="shared" si="31"/>
        <v>35</v>
      </c>
    </row>
    <row r="25" spans="1:74" s="6" customFormat="1" ht="19.5" customHeight="1">
      <c r="A25" s="5">
        <f t="shared" si="45"/>
        <v>21</v>
      </c>
      <c r="B25" s="59" t="s">
        <v>148</v>
      </c>
      <c r="C25" s="5" t="s">
        <v>141</v>
      </c>
      <c r="D25" s="75">
        <f t="shared" si="0"/>
        <v>16.5</v>
      </c>
      <c r="E25" s="74" t="s">
        <v>104</v>
      </c>
      <c r="F25" s="74" t="s">
        <v>104</v>
      </c>
      <c r="G25" s="74">
        <v>3</v>
      </c>
      <c r="H25" s="74">
        <v>0</v>
      </c>
      <c r="I25" s="74">
        <v>5</v>
      </c>
      <c r="J25" s="74">
        <v>0</v>
      </c>
      <c r="K25" s="74">
        <v>0</v>
      </c>
      <c r="L25" s="74">
        <v>2.5</v>
      </c>
      <c r="M25" s="74">
        <v>3</v>
      </c>
      <c r="N25" s="74" t="s">
        <v>104</v>
      </c>
      <c r="O25" s="74" t="s">
        <v>104</v>
      </c>
      <c r="P25" s="74" t="s">
        <v>104</v>
      </c>
      <c r="Q25" s="110">
        <v>3</v>
      </c>
      <c r="R25" s="5"/>
      <c r="S25" s="5"/>
      <c r="T25" s="5">
        <f t="shared" si="1"/>
        <v>5</v>
      </c>
      <c r="U25" s="5">
        <f t="shared" si="2"/>
        <v>3</v>
      </c>
      <c r="V25" s="5">
        <f t="shared" si="3"/>
        <v>3</v>
      </c>
      <c r="W25" s="5">
        <f t="shared" si="4"/>
        <v>3</v>
      </c>
      <c r="X25" s="5">
        <f t="shared" si="5"/>
        <v>2.5</v>
      </c>
      <c r="Y25" s="5">
        <f t="shared" si="6"/>
        <v>0</v>
      </c>
      <c r="Z25" s="5">
        <f t="shared" si="7"/>
        <v>0</v>
      </c>
      <c r="AA25" s="5">
        <f t="shared" si="8"/>
        <v>0</v>
      </c>
      <c r="AB25" s="5">
        <f t="shared" si="9"/>
        <v>0</v>
      </c>
      <c r="AC25" s="5">
        <f t="shared" si="10"/>
        <v>0</v>
      </c>
      <c r="AD25" s="5">
        <f t="shared" si="11"/>
        <v>0</v>
      </c>
      <c r="AE25" s="5">
        <f t="shared" si="12"/>
        <v>0</v>
      </c>
      <c r="AF25" s="5">
        <f t="shared" si="13"/>
        <v>0</v>
      </c>
      <c r="AG25" s="108"/>
      <c r="AH25" s="5">
        <f t="shared" si="14"/>
        <v>0</v>
      </c>
      <c r="AI25" s="5">
        <f t="shared" si="15"/>
        <v>0</v>
      </c>
      <c r="AJ25" s="5">
        <f t="shared" si="16"/>
        <v>3</v>
      </c>
      <c r="AK25" s="5">
        <f t="shared" si="17"/>
        <v>0</v>
      </c>
      <c r="AL25" s="5">
        <f t="shared" si="18"/>
        <v>5</v>
      </c>
      <c r="AM25" s="5">
        <f t="shared" si="19"/>
        <v>0</v>
      </c>
      <c r="AN25" s="5">
        <f t="shared" si="20"/>
        <v>0</v>
      </c>
      <c r="AO25" s="5">
        <f t="shared" si="21"/>
        <v>2.5</v>
      </c>
      <c r="AP25" s="5">
        <f t="shared" si="22"/>
        <v>3</v>
      </c>
      <c r="AQ25" s="5">
        <f t="shared" si="23"/>
        <v>0</v>
      </c>
      <c r="AR25" s="5">
        <f t="shared" si="24"/>
        <v>0</v>
      </c>
      <c r="AS25" s="5">
        <f t="shared" si="25"/>
        <v>0</v>
      </c>
      <c r="AT25" s="5">
        <f t="shared" si="26"/>
        <v>3</v>
      </c>
      <c r="AU25" s="7"/>
      <c r="AV25" s="7">
        <f t="shared" si="27"/>
        <v>5</v>
      </c>
      <c r="AW25" s="7">
        <f t="shared" si="48"/>
        <v>16.5</v>
      </c>
      <c r="BB25" s="7">
        <v>21</v>
      </c>
      <c r="BF25" s="5">
        <f t="shared" si="33"/>
        <v>33.5</v>
      </c>
      <c r="BG25" s="5">
        <f t="shared" si="34"/>
        <v>1</v>
      </c>
      <c r="BH25" s="5">
        <f t="shared" si="35"/>
        <v>4</v>
      </c>
      <c r="BI25" s="5">
        <f t="shared" si="36"/>
        <v>3</v>
      </c>
      <c r="BJ25" s="5">
        <f t="shared" si="37"/>
        <v>3</v>
      </c>
      <c r="BK25" s="5"/>
      <c r="BL25" s="5">
        <f t="shared" si="38"/>
        <v>0</v>
      </c>
      <c r="BM25" s="5">
        <f t="shared" si="39"/>
        <v>0</v>
      </c>
      <c r="BN25" s="5">
        <f t="shared" si="40"/>
        <v>2.5</v>
      </c>
      <c r="BO25" s="5">
        <f t="shared" si="41"/>
        <v>6</v>
      </c>
      <c r="BP25" s="5">
        <f t="shared" si="42"/>
        <v>1</v>
      </c>
      <c r="BQ25" s="5">
        <f t="shared" si="43"/>
        <v>4</v>
      </c>
      <c r="BR25" s="5">
        <f t="shared" si="44"/>
        <v>1</v>
      </c>
      <c r="BS25" s="5">
        <f t="shared" si="46"/>
        <v>3</v>
      </c>
      <c r="BT25" s="5"/>
      <c r="BU25" s="5">
        <f t="shared" si="47"/>
        <v>0</v>
      </c>
      <c r="BV25" s="7">
        <f t="shared" si="31"/>
        <v>33.5</v>
      </c>
    </row>
    <row r="26" spans="1:74" s="6" customFormat="1" ht="19.5" customHeight="1">
      <c r="A26" s="5">
        <f t="shared" si="45"/>
        <v>22</v>
      </c>
      <c r="B26" s="60" t="s">
        <v>144</v>
      </c>
      <c r="C26" s="7" t="s">
        <v>124</v>
      </c>
      <c r="D26" s="42">
        <f t="shared" si="0"/>
        <v>16</v>
      </c>
      <c r="E26" s="87">
        <v>0</v>
      </c>
      <c r="F26" s="87">
        <v>0</v>
      </c>
      <c r="G26" s="87" t="s">
        <v>104</v>
      </c>
      <c r="H26" s="87">
        <v>0</v>
      </c>
      <c r="I26" s="87" t="s">
        <v>104</v>
      </c>
      <c r="J26" s="87">
        <v>1</v>
      </c>
      <c r="K26" s="87">
        <v>0</v>
      </c>
      <c r="L26" s="87">
        <v>0</v>
      </c>
      <c r="M26" s="87">
        <v>3</v>
      </c>
      <c r="N26" s="87" t="s">
        <v>104</v>
      </c>
      <c r="O26" s="87">
        <v>3</v>
      </c>
      <c r="P26" s="87" t="s">
        <v>104</v>
      </c>
      <c r="Q26" s="90">
        <v>9</v>
      </c>
      <c r="T26" s="5">
        <f t="shared" si="1"/>
        <v>9</v>
      </c>
      <c r="U26" s="5">
        <f t="shared" si="2"/>
        <v>3</v>
      </c>
      <c r="V26" s="5">
        <f t="shared" si="3"/>
        <v>3</v>
      </c>
      <c r="W26" s="5">
        <f t="shared" si="4"/>
        <v>1</v>
      </c>
      <c r="X26" s="5">
        <f t="shared" si="5"/>
        <v>0</v>
      </c>
      <c r="Y26" s="5">
        <f t="shared" si="6"/>
        <v>0</v>
      </c>
      <c r="Z26" s="5">
        <f t="shared" si="7"/>
        <v>0</v>
      </c>
      <c r="AA26" s="5">
        <f t="shared" si="8"/>
        <v>0</v>
      </c>
      <c r="AB26" s="5">
        <f t="shared" si="9"/>
        <v>0</v>
      </c>
      <c r="AC26" s="5">
        <f t="shared" si="10"/>
        <v>0</v>
      </c>
      <c r="AD26" s="5">
        <f t="shared" si="11"/>
        <v>0</v>
      </c>
      <c r="AE26" s="5">
        <f t="shared" si="12"/>
        <v>0</v>
      </c>
      <c r="AF26" s="5">
        <f t="shared" si="13"/>
        <v>0</v>
      </c>
      <c r="AG26" s="108"/>
      <c r="AH26" s="5">
        <f t="shared" si="14"/>
        <v>0</v>
      </c>
      <c r="AI26" s="5">
        <f t="shared" si="15"/>
        <v>0</v>
      </c>
      <c r="AJ26" s="5">
        <f t="shared" si="16"/>
        <v>0</v>
      </c>
      <c r="AK26" s="5">
        <f t="shared" si="17"/>
        <v>0</v>
      </c>
      <c r="AL26" s="5">
        <f t="shared" si="18"/>
        <v>0</v>
      </c>
      <c r="AM26" s="5">
        <f t="shared" si="19"/>
        <v>1</v>
      </c>
      <c r="AN26" s="5">
        <f t="shared" si="20"/>
        <v>0</v>
      </c>
      <c r="AO26" s="5">
        <f t="shared" si="21"/>
        <v>0</v>
      </c>
      <c r="AP26" s="5">
        <f t="shared" si="22"/>
        <v>3</v>
      </c>
      <c r="AQ26" s="5">
        <f t="shared" si="23"/>
        <v>0</v>
      </c>
      <c r="AR26" s="5">
        <f t="shared" si="24"/>
        <v>3</v>
      </c>
      <c r="AS26" s="5">
        <f t="shared" si="25"/>
        <v>0</v>
      </c>
      <c r="AT26" s="5">
        <f t="shared" si="26"/>
        <v>9</v>
      </c>
      <c r="AU26" s="7"/>
      <c r="AV26" s="7">
        <f t="shared" si="27"/>
        <v>4</v>
      </c>
      <c r="AW26" s="7">
        <f t="shared" si="48"/>
        <v>16</v>
      </c>
      <c r="AX26" s="5"/>
      <c r="BB26" s="7">
        <v>22</v>
      </c>
      <c r="BF26" s="5">
        <f t="shared" si="33"/>
        <v>32.5</v>
      </c>
      <c r="BG26" s="5">
        <f t="shared" si="34"/>
        <v>0</v>
      </c>
      <c r="BH26" s="5">
        <f t="shared" si="35"/>
        <v>0</v>
      </c>
      <c r="BI26" s="5">
        <f t="shared" si="36"/>
        <v>3</v>
      </c>
      <c r="BJ26" s="5">
        <f t="shared" si="37"/>
        <v>0</v>
      </c>
      <c r="BK26" s="5"/>
      <c r="BL26" s="5">
        <f t="shared" si="38"/>
        <v>1</v>
      </c>
      <c r="BM26" s="5">
        <f t="shared" si="39"/>
        <v>0</v>
      </c>
      <c r="BN26" s="5">
        <f t="shared" si="40"/>
        <v>2.5</v>
      </c>
      <c r="BO26" s="5">
        <f t="shared" si="41"/>
        <v>6</v>
      </c>
      <c r="BP26" s="5">
        <f t="shared" si="42"/>
        <v>0</v>
      </c>
      <c r="BQ26" s="5">
        <f t="shared" si="43"/>
        <v>3</v>
      </c>
      <c r="BR26" s="5">
        <f t="shared" si="44"/>
        <v>0</v>
      </c>
      <c r="BS26" s="5">
        <f t="shared" si="46"/>
        <v>12</v>
      </c>
      <c r="BT26" s="5"/>
      <c r="BU26" s="5">
        <f t="shared" si="47"/>
        <v>0</v>
      </c>
      <c r="BV26" s="7">
        <f t="shared" si="31"/>
        <v>32.5</v>
      </c>
    </row>
    <row r="27" spans="1:74" s="5" customFormat="1" ht="19.5" customHeight="1">
      <c r="A27" s="5">
        <f t="shared" si="45"/>
        <v>23</v>
      </c>
      <c r="B27" s="59" t="s">
        <v>24</v>
      </c>
      <c r="C27" s="5" t="s">
        <v>6</v>
      </c>
      <c r="D27" s="42">
        <f t="shared" si="0"/>
        <v>16</v>
      </c>
      <c r="E27" s="74">
        <v>0</v>
      </c>
      <c r="F27" s="74">
        <v>4</v>
      </c>
      <c r="G27" s="74">
        <v>2</v>
      </c>
      <c r="H27" s="74">
        <v>8</v>
      </c>
      <c r="I27" s="74" t="s">
        <v>104</v>
      </c>
      <c r="J27" s="74">
        <v>0</v>
      </c>
      <c r="K27" s="74" t="s">
        <v>104</v>
      </c>
      <c r="L27" s="74" t="s">
        <v>104</v>
      </c>
      <c r="M27" s="74" t="s">
        <v>104</v>
      </c>
      <c r="N27" s="74" t="s">
        <v>104</v>
      </c>
      <c r="O27" s="74">
        <v>2</v>
      </c>
      <c r="P27" s="74">
        <v>0</v>
      </c>
      <c r="Q27" s="90" t="s">
        <v>104</v>
      </c>
      <c r="R27" s="6"/>
      <c r="S27" s="6"/>
      <c r="T27" s="5">
        <f t="shared" si="1"/>
        <v>8</v>
      </c>
      <c r="U27" s="5">
        <f t="shared" si="2"/>
        <v>4</v>
      </c>
      <c r="V27" s="5">
        <f t="shared" si="3"/>
        <v>2</v>
      </c>
      <c r="W27" s="5">
        <f t="shared" si="4"/>
        <v>2</v>
      </c>
      <c r="X27" s="5">
        <f t="shared" si="5"/>
        <v>0</v>
      </c>
      <c r="Y27" s="5">
        <f t="shared" si="6"/>
        <v>0</v>
      </c>
      <c r="Z27" s="5">
        <f t="shared" si="7"/>
        <v>0</v>
      </c>
      <c r="AA27" s="5">
        <f t="shared" si="8"/>
        <v>0</v>
      </c>
      <c r="AB27" s="5">
        <f t="shared" si="9"/>
        <v>0</v>
      </c>
      <c r="AC27" s="5">
        <f t="shared" si="10"/>
        <v>0</v>
      </c>
      <c r="AD27" s="5">
        <f t="shared" si="11"/>
        <v>0</v>
      </c>
      <c r="AE27" s="5">
        <f t="shared" si="12"/>
        <v>0</v>
      </c>
      <c r="AF27" s="5">
        <f t="shared" si="13"/>
        <v>0</v>
      </c>
      <c r="AG27" s="108"/>
      <c r="AH27" s="5">
        <f t="shared" si="14"/>
        <v>0</v>
      </c>
      <c r="AI27" s="5">
        <f t="shared" si="15"/>
        <v>4</v>
      </c>
      <c r="AJ27" s="5">
        <f t="shared" si="16"/>
        <v>2</v>
      </c>
      <c r="AK27" s="5">
        <f t="shared" si="17"/>
        <v>8</v>
      </c>
      <c r="AL27" s="5">
        <f t="shared" si="18"/>
        <v>0</v>
      </c>
      <c r="AM27" s="5">
        <f t="shared" si="19"/>
        <v>0</v>
      </c>
      <c r="AN27" s="5">
        <f t="shared" si="20"/>
        <v>0</v>
      </c>
      <c r="AO27" s="5">
        <f t="shared" si="21"/>
        <v>0</v>
      </c>
      <c r="AP27" s="5">
        <f t="shared" si="22"/>
        <v>0</v>
      </c>
      <c r="AQ27" s="5">
        <f t="shared" si="23"/>
        <v>0</v>
      </c>
      <c r="AR27" s="5">
        <f t="shared" si="24"/>
        <v>2</v>
      </c>
      <c r="AS27" s="5">
        <f t="shared" si="25"/>
        <v>0</v>
      </c>
      <c r="AT27" s="5">
        <f t="shared" si="26"/>
        <v>0</v>
      </c>
      <c r="AU27" s="7"/>
      <c r="AV27" s="7">
        <f t="shared" si="27"/>
        <v>6</v>
      </c>
      <c r="AW27" s="7">
        <f t="shared" si="48"/>
        <v>16</v>
      </c>
      <c r="AX27" s="6"/>
      <c r="BB27" s="7">
        <v>23</v>
      </c>
      <c r="BF27" s="5">
        <f t="shared" si="33"/>
        <v>32</v>
      </c>
      <c r="BG27" s="5">
        <f t="shared" si="34"/>
        <v>0</v>
      </c>
      <c r="BH27" s="5">
        <f t="shared" si="35"/>
        <v>4</v>
      </c>
      <c r="BI27" s="5">
        <f t="shared" si="36"/>
        <v>2</v>
      </c>
      <c r="BJ27" s="5">
        <f t="shared" si="37"/>
        <v>8</v>
      </c>
      <c r="BL27" s="5">
        <f t="shared" si="38"/>
        <v>1</v>
      </c>
      <c r="BM27" s="5">
        <f t="shared" si="39"/>
        <v>0</v>
      </c>
      <c r="BN27" s="5">
        <f t="shared" si="40"/>
        <v>0</v>
      </c>
      <c r="BO27" s="5">
        <f t="shared" si="41"/>
        <v>3</v>
      </c>
      <c r="BP27" s="5">
        <f t="shared" si="42"/>
        <v>0</v>
      </c>
      <c r="BQ27" s="5">
        <f t="shared" si="43"/>
        <v>5</v>
      </c>
      <c r="BR27" s="5">
        <f t="shared" si="44"/>
        <v>0</v>
      </c>
      <c r="BS27" s="5">
        <f t="shared" si="46"/>
        <v>9</v>
      </c>
      <c r="BU27" s="5">
        <f t="shared" si="47"/>
        <v>1</v>
      </c>
      <c r="BV27" s="7">
        <f t="shared" si="31"/>
        <v>33</v>
      </c>
    </row>
    <row r="28" spans="1:74" s="6" customFormat="1" ht="19.5" customHeight="1">
      <c r="A28" s="5">
        <f t="shared" si="45"/>
        <v>24</v>
      </c>
      <c r="B28" s="59" t="s">
        <v>191</v>
      </c>
      <c r="C28" s="38" t="s">
        <v>124</v>
      </c>
      <c r="D28" s="42">
        <f t="shared" si="0"/>
        <v>15</v>
      </c>
      <c r="E28" s="74">
        <v>0</v>
      </c>
      <c r="F28" s="74">
        <v>1</v>
      </c>
      <c r="G28" s="74">
        <v>2</v>
      </c>
      <c r="H28" s="74">
        <v>0</v>
      </c>
      <c r="I28" s="74" t="s">
        <v>104</v>
      </c>
      <c r="J28" s="74">
        <v>4</v>
      </c>
      <c r="K28" s="74">
        <v>1</v>
      </c>
      <c r="L28" s="74" t="s">
        <v>104</v>
      </c>
      <c r="M28" s="74">
        <v>0</v>
      </c>
      <c r="N28" s="74">
        <v>0</v>
      </c>
      <c r="O28" s="74">
        <v>3</v>
      </c>
      <c r="P28" s="74">
        <v>3</v>
      </c>
      <c r="Q28" s="90">
        <v>1</v>
      </c>
      <c r="T28" s="5">
        <f t="shared" si="1"/>
        <v>4</v>
      </c>
      <c r="U28" s="5">
        <f t="shared" si="2"/>
        <v>3</v>
      </c>
      <c r="V28" s="5">
        <f t="shared" si="3"/>
        <v>3</v>
      </c>
      <c r="W28" s="5">
        <f t="shared" si="4"/>
        <v>2</v>
      </c>
      <c r="X28" s="5">
        <f t="shared" si="5"/>
        <v>1</v>
      </c>
      <c r="Y28" s="5">
        <f t="shared" si="6"/>
        <v>1</v>
      </c>
      <c r="Z28" s="5">
        <f t="shared" si="7"/>
        <v>1</v>
      </c>
      <c r="AA28" s="5">
        <f t="shared" si="8"/>
        <v>0</v>
      </c>
      <c r="AB28" s="5">
        <f t="shared" si="9"/>
        <v>0</v>
      </c>
      <c r="AC28" s="5">
        <f t="shared" si="10"/>
        <v>0</v>
      </c>
      <c r="AD28" s="5">
        <f t="shared" si="11"/>
        <v>0</v>
      </c>
      <c r="AE28" s="5">
        <f t="shared" si="12"/>
        <v>0</v>
      </c>
      <c r="AF28" s="5">
        <f t="shared" si="13"/>
        <v>0</v>
      </c>
      <c r="AG28" s="108"/>
      <c r="AH28" s="5">
        <f t="shared" si="14"/>
        <v>0</v>
      </c>
      <c r="AI28" s="5">
        <f t="shared" si="15"/>
        <v>1</v>
      </c>
      <c r="AJ28" s="5">
        <f t="shared" si="16"/>
        <v>2</v>
      </c>
      <c r="AK28" s="5">
        <f t="shared" si="17"/>
        <v>0</v>
      </c>
      <c r="AL28" s="5">
        <f t="shared" si="18"/>
        <v>0</v>
      </c>
      <c r="AM28" s="5">
        <f t="shared" si="19"/>
        <v>4</v>
      </c>
      <c r="AN28" s="5">
        <f t="shared" si="20"/>
        <v>1</v>
      </c>
      <c r="AO28" s="5">
        <f t="shared" si="21"/>
        <v>0</v>
      </c>
      <c r="AP28" s="5">
        <f t="shared" si="22"/>
        <v>0</v>
      </c>
      <c r="AQ28" s="5">
        <f t="shared" si="23"/>
        <v>0</v>
      </c>
      <c r="AR28" s="5">
        <f t="shared" si="24"/>
        <v>3</v>
      </c>
      <c r="AS28" s="5">
        <f t="shared" si="25"/>
        <v>3</v>
      </c>
      <c r="AT28" s="5">
        <f t="shared" si="26"/>
        <v>1</v>
      </c>
      <c r="AU28" s="7"/>
      <c r="AV28" s="7">
        <f t="shared" si="27"/>
        <v>2</v>
      </c>
      <c r="AW28" s="7">
        <f t="shared" si="48"/>
        <v>15</v>
      </c>
      <c r="BB28" s="7">
        <v>24</v>
      </c>
      <c r="BF28" s="5">
        <f t="shared" si="33"/>
        <v>31</v>
      </c>
      <c r="BG28" s="5">
        <f t="shared" si="34"/>
        <v>0</v>
      </c>
      <c r="BH28" s="5">
        <f t="shared" si="35"/>
        <v>5</v>
      </c>
      <c r="BI28" s="5">
        <f t="shared" si="36"/>
        <v>4</v>
      </c>
      <c r="BJ28" s="5">
        <f t="shared" si="37"/>
        <v>8</v>
      </c>
      <c r="BK28" s="5"/>
      <c r="BL28" s="5">
        <f t="shared" si="38"/>
        <v>4</v>
      </c>
      <c r="BM28" s="5">
        <f t="shared" si="39"/>
        <v>1</v>
      </c>
      <c r="BN28" s="5">
        <f t="shared" si="40"/>
        <v>0</v>
      </c>
      <c r="BO28" s="5">
        <f t="shared" si="41"/>
        <v>0</v>
      </c>
      <c r="BP28" s="5">
        <f t="shared" si="42"/>
        <v>0</v>
      </c>
      <c r="BQ28" s="5">
        <f t="shared" si="43"/>
        <v>5</v>
      </c>
      <c r="BR28" s="5">
        <f t="shared" si="44"/>
        <v>3</v>
      </c>
      <c r="BS28" s="5">
        <f t="shared" si="46"/>
        <v>1</v>
      </c>
      <c r="BT28" s="5"/>
      <c r="BU28" s="5">
        <f t="shared" si="47"/>
        <v>0</v>
      </c>
      <c r="BV28" s="7">
        <f t="shared" si="31"/>
        <v>31</v>
      </c>
    </row>
    <row r="29" spans="1:74" s="5" customFormat="1" ht="19.5" customHeight="1">
      <c r="A29" s="5">
        <f>IF(AV29=13,"",IF(AND(E29=E28,F29=F28,G29=G28,H29=H28,J29=J28,J29=J28,K29=K28,L29=L28,M29=M28,N29=N28,O29=O28,P29=P28,Q29=Q28),A28,IF(D28=0,A28,BB29)))</f>
        <v>25</v>
      </c>
      <c r="B29" s="59" t="s">
        <v>163</v>
      </c>
      <c r="C29" s="5" t="s">
        <v>139</v>
      </c>
      <c r="D29" s="75">
        <f t="shared" si="0"/>
        <v>14</v>
      </c>
      <c r="E29" s="74" t="s">
        <v>104</v>
      </c>
      <c r="F29" s="74">
        <v>3</v>
      </c>
      <c r="G29" s="74" t="s">
        <v>104</v>
      </c>
      <c r="H29" s="74" t="s">
        <v>104</v>
      </c>
      <c r="I29" s="74">
        <v>2</v>
      </c>
      <c r="J29" s="74" t="s">
        <v>104</v>
      </c>
      <c r="K29" s="74">
        <v>0</v>
      </c>
      <c r="L29" s="74">
        <v>1</v>
      </c>
      <c r="M29" s="74">
        <v>0</v>
      </c>
      <c r="N29" s="74">
        <v>8</v>
      </c>
      <c r="O29" s="74">
        <v>0</v>
      </c>
      <c r="P29" s="74">
        <v>0</v>
      </c>
      <c r="Q29" s="110">
        <v>0</v>
      </c>
      <c r="T29" s="5">
        <f t="shared" si="1"/>
        <v>8</v>
      </c>
      <c r="U29" s="5">
        <f t="shared" si="2"/>
        <v>3</v>
      </c>
      <c r="V29" s="5">
        <f t="shared" si="3"/>
        <v>2</v>
      </c>
      <c r="W29" s="5">
        <f t="shared" si="4"/>
        <v>1</v>
      </c>
      <c r="X29" s="5">
        <f t="shared" si="5"/>
        <v>0</v>
      </c>
      <c r="Y29" s="5">
        <f t="shared" si="6"/>
        <v>0</v>
      </c>
      <c r="Z29" s="5">
        <f t="shared" si="7"/>
        <v>0</v>
      </c>
      <c r="AA29" s="5">
        <f t="shared" si="8"/>
        <v>0</v>
      </c>
      <c r="AB29" s="5">
        <f t="shared" si="9"/>
        <v>0</v>
      </c>
      <c r="AC29" s="5">
        <f t="shared" si="10"/>
        <v>0</v>
      </c>
      <c r="AD29" s="5">
        <f t="shared" si="11"/>
        <v>0</v>
      </c>
      <c r="AE29" s="5">
        <f t="shared" si="12"/>
        <v>0</v>
      </c>
      <c r="AF29" s="5">
        <f t="shared" si="13"/>
        <v>0</v>
      </c>
      <c r="AG29" s="108"/>
      <c r="AH29" s="5">
        <f t="shared" si="14"/>
        <v>0</v>
      </c>
      <c r="AI29" s="5">
        <f t="shared" si="15"/>
        <v>3</v>
      </c>
      <c r="AJ29" s="5">
        <f t="shared" si="16"/>
        <v>0</v>
      </c>
      <c r="AK29" s="5">
        <f t="shared" si="17"/>
        <v>0</v>
      </c>
      <c r="AL29" s="5">
        <f t="shared" si="18"/>
        <v>2</v>
      </c>
      <c r="AM29" s="5">
        <f t="shared" si="19"/>
        <v>0</v>
      </c>
      <c r="AN29" s="5">
        <f t="shared" si="20"/>
        <v>0</v>
      </c>
      <c r="AO29" s="5">
        <f t="shared" si="21"/>
        <v>1</v>
      </c>
      <c r="AP29" s="5">
        <f t="shared" si="22"/>
        <v>0</v>
      </c>
      <c r="AQ29" s="5">
        <f t="shared" si="23"/>
        <v>8</v>
      </c>
      <c r="AR29" s="5">
        <f t="shared" si="24"/>
        <v>0</v>
      </c>
      <c r="AS29" s="5">
        <f t="shared" si="25"/>
        <v>0</v>
      </c>
      <c r="AT29" s="5">
        <f t="shared" si="26"/>
        <v>0</v>
      </c>
      <c r="AU29" s="7"/>
      <c r="AV29" s="7">
        <f t="shared" si="27"/>
        <v>4</v>
      </c>
      <c r="AW29" s="7">
        <f t="shared" si="48"/>
        <v>14</v>
      </c>
      <c r="BB29" s="7">
        <v>25</v>
      </c>
      <c r="BF29" s="5">
        <f t="shared" si="33"/>
        <v>29</v>
      </c>
      <c r="BG29" s="5">
        <f t="shared" si="34"/>
        <v>0</v>
      </c>
      <c r="BH29" s="5">
        <f t="shared" si="35"/>
        <v>4</v>
      </c>
      <c r="BI29" s="5">
        <f t="shared" si="36"/>
        <v>2</v>
      </c>
      <c r="BJ29" s="5">
        <f t="shared" si="37"/>
        <v>0</v>
      </c>
      <c r="BL29" s="5">
        <f t="shared" si="38"/>
        <v>4</v>
      </c>
      <c r="BM29" s="5">
        <f t="shared" si="39"/>
        <v>1</v>
      </c>
      <c r="BN29" s="5">
        <f t="shared" si="40"/>
        <v>1</v>
      </c>
      <c r="BO29" s="5">
        <f t="shared" si="41"/>
        <v>0</v>
      </c>
      <c r="BP29" s="5">
        <f t="shared" si="42"/>
        <v>8</v>
      </c>
      <c r="BQ29" s="5">
        <f t="shared" si="43"/>
        <v>3</v>
      </c>
      <c r="BR29" s="5">
        <f t="shared" si="44"/>
        <v>3</v>
      </c>
      <c r="BS29" s="5">
        <f t="shared" si="46"/>
        <v>1</v>
      </c>
      <c r="BU29" s="5">
        <f t="shared" si="47"/>
        <v>1</v>
      </c>
      <c r="BV29" s="7">
        <f t="shared" si="31"/>
        <v>30</v>
      </c>
    </row>
    <row r="30" spans="1:79" s="5" customFormat="1" ht="19.5" customHeight="1">
      <c r="A30" s="7">
        <f t="shared" si="45"/>
        <v>26</v>
      </c>
      <c r="B30" s="60" t="s">
        <v>20</v>
      </c>
      <c r="C30" s="7" t="s">
        <v>6</v>
      </c>
      <c r="D30" s="42">
        <f t="shared" si="0"/>
        <v>12</v>
      </c>
      <c r="E30" s="116" t="s">
        <v>104</v>
      </c>
      <c r="F30" s="87" t="s">
        <v>104</v>
      </c>
      <c r="G30" s="116">
        <v>0</v>
      </c>
      <c r="H30" s="87">
        <v>2</v>
      </c>
      <c r="I30" s="87" t="s">
        <v>104</v>
      </c>
      <c r="J30" s="87">
        <v>8</v>
      </c>
      <c r="K30" s="87">
        <v>1</v>
      </c>
      <c r="L30" s="87">
        <v>1</v>
      </c>
      <c r="M30" s="87" t="s">
        <v>104</v>
      </c>
      <c r="N30" s="87" t="s">
        <v>104</v>
      </c>
      <c r="O30" s="87" t="s">
        <v>104</v>
      </c>
      <c r="P30" s="87" t="s">
        <v>104</v>
      </c>
      <c r="Q30" s="90" t="s">
        <v>104</v>
      </c>
      <c r="R30" s="6"/>
      <c r="S30" s="6"/>
      <c r="T30" s="5">
        <f t="shared" si="1"/>
        <v>8</v>
      </c>
      <c r="U30" s="5">
        <f t="shared" si="2"/>
        <v>2</v>
      </c>
      <c r="V30" s="5">
        <f t="shared" si="3"/>
        <v>1</v>
      </c>
      <c r="W30" s="5">
        <f t="shared" si="4"/>
        <v>1</v>
      </c>
      <c r="X30" s="5">
        <f t="shared" si="5"/>
        <v>0</v>
      </c>
      <c r="Y30" s="5">
        <f t="shared" si="6"/>
        <v>0</v>
      </c>
      <c r="Z30" s="5">
        <f t="shared" si="7"/>
        <v>0</v>
      </c>
      <c r="AA30" s="5">
        <f t="shared" si="8"/>
        <v>0</v>
      </c>
      <c r="AB30" s="5">
        <f t="shared" si="9"/>
        <v>0</v>
      </c>
      <c r="AC30" s="5">
        <f t="shared" si="10"/>
        <v>0</v>
      </c>
      <c r="AD30" s="5">
        <f t="shared" si="11"/>
        <v>0</v>
      </c>
      <c r="AE30" s="5">
        <f t="shared" si="12"/>
        <v>0</v>
      </c>
      <c r="AF30" s="5">
        <f t="shared" si="13"/>
        <v>0</v>
      </c>
      <c r="AG30" s="108"/>
      <c r="AH30" s="5">
        <f t="shared" si="14"/>
        <v>0</v>
      </c>
      <c r="AI30" s="5">
        <f t="shared" si="15"/>
        <v>0</v>
      </c>
      <c r="AJ30" s="5">
        <f t="shared" si="16"/>
        <v>0</v>
      </c>
      <c r="AK30" s="5">
        <f t="shared" si="17"/>
        <v>2</v>
      </c>
      <c r="AL30" s="5">
        <f t="shared" si="18"/>
        <v>0</v>
      </c>
      <c r="AM30" s="5">
        <f t="shared" si="19"/>
        <v>8</v>
      </c>
      <c r="AN30" s="5">
        <f t="shared" si="20"/>
        <v>1</v>
      </c>
      <c r="AO30" s="5">
        <f t="shared" si="21"/>
        <v>1</v>
      </c>
      <c r="AP30" s="5">
        <f t="shared" si="22"/>
        <v>0</v>
      </c>
      <c r="AQ30" s="5">
        <f t="shared" si="23"/>
        <v>0</v>
      </c>
      <c r="AR30" s="5">
        <f t="shared" si="24"/>
        <v>0</v>
      </c>
      <c r="AS30" s="5">
        <f t="shared" si="25"/>
        <v>0</v>
      </c>
      <c r="AT30" s="5">
        <f t="shared" si="26"/>
        <v>0</v>
      </c>
      <c r="AU30" s="7"/>
      <c r="AV30" s="7">
        <f t="shared" si="27"/>
        <v>8</v>
      </c>
      <c r="AW30" s="7">
        <f t="shared" si="48"/>
        <v>12</v>
      </c>
      <c r="AX30" s="6"/>
      <c r="AY30" s="6"/>
      <c r="AZ30" s="6"/>
      <c r="BA30" s="6"/>
      <c r="BB30" s="7">
        <v>26</v>
      </c>
      <c r="BC30" s="6"/>
      <c r="BD30" s="6"/>
      <c r="BE30" s="6"/>
      <c r="BF30" s="5">
        <f t="shared" si="33"/>
        <v>26</v>
      </c>
      <c r="BG30" s="5">
        <f t="shared" si="34"/>
        <v>0</v>
      </c>
      <c r="BH30" s="5">
        <f t="shared" si="35"/>
        <v>3</v>
      </c>
      <c r="BI30" s="5">
        <f t="shared" si="36"/>
        <v>0</v>
      </c>
      <c r="BJ30" s="5">
        <f t="shared" si="37"/>
        <v>2</v>
      </c>
      <c r="BL30" s="5">
        <f t="shared" si="38"/>
        <v>8</v>
      </c>
      <c r="BM30" s="5">
        <f t="shared" si="39"/>
        <v>1</v>
      </c>
      <c r="BN30" s="5">
        <f t="shared" si="40"/>
        <v>2</v>
      </c>
      <c r="BO30" s="5">
        <f t="shared" si="41"/>
        <v>0</v>
      </c>
      <c r="BP30" s="5">
        <f t="shared" si="42"/>
        <v>8</v>
      </c>
      <c r="BQ30" s="5">
        <f t="shared" si="43"/>
        <v>0</v>
      </c>
      <c r="BR30" s="5">
        <f t="shared" si="44"/>
        <v>0</v>
      </c>
      <c r="BS30" s="5">
        <f t="shared" si="46"/>
        <v>0</v>
      </c>
      <c r="BU30" s="5">
        <f t="shared" si="47"/>
        <v>2</v>
      </c>
      <c r="BV30" s="7">
        <f t="shared" si="31"/>
        <v>28</v>
      </c>
      <c r="BW30" s="6"/>
      <c r="BX30" s="6"/>
      <c r="BY30" s="6"/>
      <c r="BZ30" s="6"/>
      <c r="CA30" s="6"/>
    </row>
    <row r="31" spans="1:74" s="6" customFormat="1" ht="19.5" customHeight="1">
      <c r="A31" s="5">
        <f t="shared" si="45"/>
        <v>27</v>
      </c>
      <c r="B31" s="93" t="s">
        <v>186</v>
      </c>
      <c r="C31" s="79" t="s">
        <v>124</v>
      </c>
      <c r="D31" s="42">
        <f t="shared" si="0"/>
        <v>12</v>
      </c>
      <c r="E31" s="74">
        <v>0</v>
      </c>
      <c r="F31" s="74">
        <v>0</v>
      </c>
      <c r="G31" s="74" t="s">
        <v>104</v>
      </c>
      <c r="H31" s="74" t="s">
        <v>104</v>
      </c>
      <c r="I31" s="74" t="s">
        <v>104</v>
      </c>
      <c r="J31" s="74" t="s">
        <v>104</v>
      </c>
      <c r="K31" s="74">
        <v>3</v>
      </c>
      <c r="L31" s="74">
        <v>4</v>
      </c>
      <c r="M31" s="74">
        <v>4</v>
      </c>
      <c r="N31" s="74">
        <v>0</v>
      </c>
      <c r="O31" s="74">
        <v>0</v>
      </c>
      <c r="P31" s="74">
        <v>1</v>
      </c>
      <c r="Q31" s="90">
        <v>0</v>
      </c>
      <c r="T31" s="5">
        <f t="shared" si="1"/>
        <v>4</v>
      </c>
      <c r="U31" s="5">
        <f t="shared" si="2"/>
        <v>4</v>
      </c>
      <c r="V31" s="5">
        <f t="shared" si="3"/>
        <v>3</v>
      </c>
      <c r="W31" s="5">
        <f t="shared" si="4"/>
        <v>1</v>
      </c>
      <c r="X31" s="5">
        <f t="shared" si="5"/>
        <v>0</v>
      </c>
      <c r="Y31" s="5">
        <f t="shared" si="6"/>
        <v>0</v>
      </c>
      <c r="Z31" s="5">
        <f t="shared" si="7"/>
        <v>0</v>
      </c>
      <c r="AA31" s="5">
        <f t="shared" si="8"/>
        <v>0</v>
      </c>
      <c r="AB31" s="5">
        <f t="shared" si="9"/>
        <v>0</v>
      </c>
      <c r="AC31" s="5">
        <f t="shared" si="10"/>
        <v>0</v>
      </c>
      <c r="AD31" s="5">
        <f t="shared" si="11"/>
        <v>0</v>
      </c>
      <c r="AE31" s="5">
        <f t="shared" si="12"/>
        <v>0</v>
      </c>
      <c r="AF31" s="5">
        <f t="shared" si="13"/>
        <v>0</v>
      </c>
      <c r="AG31" s="108"/>
      <c r="AH31" s="5">
        <f t="shared" si="14"/>
        <v>0</v>
      </c>
      <c r="AI31" s="5">
        <f t="shared" si="15"/>
        <v>0</v>
      </c>
      <c r="AJ31" s="5">
        <f t="shared" si="16"/>
        <v>0</v>
      </c>
      <c r="AK31" s="5">
        <f t="shared" si="17"/>
        <v>0</v>
      </c>
      <c r="AL31" s="5">
        <f t="shared" si="18"/>
        <v>0</v>
      </c>
      <c r="AM31" s="5">
        <f t="shared" si="19"/>
        <v>0</v>
      </c>
      <c r="AN31" s="5">
        <f t="shared" si="20"/>
        <v>3</v>
      </c>
      <c r="AO31" s="5">
        <f t="shared" si="21"/>
        <v>4</v>
      </c>
      <c r="AP31" s="5">
        <f t="shared" si="22"/>
        <v>4</v>
      </c>
      <c r="AQ31" s="5">
        <f t="shared" si="23"/>
        <v>0</v>
      </c>
      <c r="AR31" s="5">
        <f t="shared" si="24"/>
        <v>0</v>
      </c>
      <c r="AS31" s="5">
        <f t="shared" si="25"/>
        <v>1</v>
      </c>
      <c r="AT31" s="5">
        <f t="shared" si="26"/>
        <v>0</v>
      </c>
      <c r="AU31" s="7"/>
      <c r="AV31" s="7">
        <f t="shared" si="27"/>
        <v>4</v>
      </c>
      <c r="AW31" s="7">
        <f t="shared" si="48"/>
        <v>12</v>
      </c>
      <c r="AY31" s="5"/>
      <c r="AZ31" s="5"/>
      <c r="BA31" s="5"/>
      <c r="BB31" s="7">
        <v>27</v>
      </c>
      <c r="BF31" s="5">
        <f t="shared" si="33"/>
        <v>24</v>
      </c>
      <c r="BG31" s="5">
        <f t="shared" si="34"/>
        <v>0</v>
      </c>
      <c r="BH31" s="5">
        <f t="shared" si="35"/>
        <v>0</v>
      </c>
      <c r="BI31" s="5">
        <f t="shared" si="36"/>
        <v>0</v>
      </c>
      <c r="BJ31" s="5">
        <f t="shared" si="37"/>
        <v>2</v>
      </c>
      <c r="BK31" s="5"/>
      <c r="BL31" s="5">
        <f t="shared" si="38"/>
        <v>8</v>
      </c>
      <c r="BM31" s="5">
        <f t="shared" si="39"/>
        <v>4</v>
      </c>
      <c r="BN31" s="5">
        <f t="shared" si="40"/>
        <v>5</v>
      </c>
      <c r="BO31" s="5">
        <f t="shared" si="41"/>
        <v>4</v>
      </c>
      <c r="BP31" s="5">
        <f t="shared" si="42"/>
        <v>0</v>
      </c>
      <c r="BQ31" s="5">
        <f t="shared" si="43"/>
        <v>0</v>
      </c>
      <c r="BR31" s="5">
        <f t="shared" si="44"/>
        <v>1</v>
      </c>
      <c r="BS31" s="5">
        <f t="shared" si="46"/>
        <v>0</v>
      </c>
      <c r="BT31" s="5"/>
      <c r="BU31" s="5">
        <f t="shared" si="47"/>
        <v>1</v>
      </c>
      <c r="BV31" s="7">
        <f t="shared" si="31"/>
        <v>25</v>
      </c>
    </row>
    <row r="32" spans="1:79" s="5" customFormat="1" ht="19.5" customHeight="1">
      <c r="A32" s="5">
        <f t="shared" si="45"/>
        <v>28</v>
      </c>
      <c r="B32" s="59" t="s">
        <v>176</v>
      </c>
      <c r="C32" s="5" t="s">
        <v>11</v>
      </c>
      <c r="D32" s="75">
        <f t="shared" si="0"/>
        <v>11</v>
      </c>
      <c r="E32" s="74">
        <v>0</v>
      </c>
      <c r="F32" s="74" t="s">
        <v>104</v>
      </c>
      <c r="G32" s="74" t="s">
        <v>104</v>
      </c>
      <c r="H32" s="74">
        <v>0</v>
      </c>
      <c r="I32" s="74">
        <v>8</v>
      </c>
      <c r="J32" s="74">
        <v>0</v>
      </c>
      <c r="K32" s="74">
        <v>0</v>
      </c>
      <c r="L32" s="74" t="s">
        <v>104</v>
      </c>
      <c r="M32" s="74">
        <v>1</v>
      </c>
      <c r="N32" s="74">
        <v>0</v>
      </c>
      <c r="O32" s="74">
        <v>2</v>
      </c>
      <c r="P32" s="74">
        <v>0</v>
      </c>
      <c r="Q32" s="110">
        <v>0</v>
      </c>
      <c r="T32" s="5">
        <f t="shared" si="1"/>
        <v>8</v>
      </c>
      <c r="U32" s="5">
        <f t="shared" si="2"/>
        <v>2</v>
      </c>
      <c r="V32" s="5">
        <f t="shared" si="3"/>
        <v>1</v>
      </c>
      <c r="W32" s="5">
        <f t="shared" si="4"/>
        <v>0</v>
      </c>
      <c r="X32" s="5">
        <f t="shared" si="5"/>
        <v>0</v>
      </c>
      <c r="Y32" s="5">
        <f t="shared" si="6"/>
        <v>0</v>
      </c>
      <c r="Z32" s="5">
        <f t="shared" si="7"/>
        <v>0</v>
      </c>
      <c r="AA32" s="5">
        <f t="shared" si="8"/>
        <v>0</v>
      </c>
      <c r="AB32" s="5">
        <f t="shared" si="9"/>
        <v>0</v>
      </c>
      <c r="AC32" s="5">
        <f t="shared" si="10"/>
        <v>0</v>
      </c>
      <c r="AD32" s="5">
        <f t="shared" si="11"/>
        <v>0</v>
      </c>
      <c r="AE32" s="5">
        <f t="shared" si="12"/>
        <v>0</v>
      </c>
      <c r="AF32" s="5">
        <f t="shared" si="13"/>
        <v>0</v>
      </c>
      <c r="AG32" s="108"/>
      <c r="AH32" s="5">
        <f t="shared" si="14"/>
        <v>0</v>
      </c>
      <c r="AI32" s="5">
        <f t="shared" si="15"/>
        <v>0</v>
      </c>
      <c r="AJ32" s="5">
        <f t="shared" si="16"/>
        <v>0</v>
      </c>
      <c r="AK32" s="5">
        <f t="shared" si="17"/>
        <v>0</v>
      </c>
      <c r="AL32" s="5">
        <f t="shared" si="18"/>
        <v>8</v>
      </c>
      <c r="AM32" s="5">
        <f t="shared" si="19"/>
        <v>0</v>
      </c>
      <c r="AN32" s="5">
        <f t="shared" si="20"/>
        <v>0</v>
      </c>
      <c r="AO32" s="5">
        <f t="shared" si="21"/>
        <v>0</v>
      </c>
      <c r="AP32" s="5">
        <f t="shared" si="22"/>
        <v>1</v>
      </c>
      <c r="AQ32" s="5">
        <f t="shared" si="23"/>
        <v>0</v>
      </c>
      <c r="AR32" s="5">
        <f t="shared" si="24"/>
        <v>2</v>
      </c>
      <c r="AS32" s="5">
        <f t="shared" si="25"/>
        <v>0</v>
      </c>
      <c r="AT32" s="5">
        <f t="shared" si="26"/>
        <v>0</v>
      </c>
      <c r="AU32" s="7"/>
      <c r="AV32" s="7">
        <f t="shared" si="27"/>
        <v>3</v>
      </c>
      <c r="AW32" s="7">
        <f t="shared" si="48"/>
        <v>11</v>
      </c>
      <c r="AX32" s="6"/>
      <c r="AY32" s="6"/>
      <c r="AZ32" s="6"/>
      <c r="BA32" s="6"/>
      <c r="BB32" s="7">
        <v>28</v>
      </c>
      <c r="BC32" s="6"/>
      <c r="BD32" s="6"/>
      <c r="BE32" s="6"/>
      <c r="BF32" s="5">
        <f t="shared" si="33"/>
        <v>23</v>
      </c>
      <c r="BG32" s="5">
        <f t="shared" si="34"/>
        <v>0</v>
      </c>
      <c r="BH32" s="5">
        <f t="shared" si="35"/>
        <v>0</v>
      </c>
      <c r="BI32" s="5">
        <f t="shared" si="36"/>
        <v>0</v>
      </c>
      <c r="BJ32" s="5">
        <f t="shared" si="37"/>
        <v>0</v>
      </c>
      <c r="BL32" s="5">
        <f t="shared" si="38"/>
        <v>0</v>
      </c>
      <c r="BM32" s="5">
        <f t="shared" si="39"/>
        <v>3</v>
      </c>
      <c r="BN32" s="5">
        <f t="shared" si="40"/>
        <v>4</v>
      </c>
      <c r="BO32" s="5">
        <f t="shared" si="41"/>
        <v>5</v>
      </c>
      <c r="BP32" s="5">
        <f t="shared" si="42"/>
        <v>0</v>
      </c>
      <c r="BQ32" s="5">
        <f t="shared" si="43"/>
        <v>2</v>
      </c>
      <c r="BR32" s="5">
        <f t="shared" si="44"/>
        <v>1</v>
      </c>
      <c r="BS32" s="5">
        <f t="shared" si="46"/>
        <v>0</v>
      </c>
      <c r="BU32" s="5">
        <f t="shared" si="47"/>
        <v>1</v>
      </c>
      <c r="BV32" s="7">
        <f t="shared" si="31"/>
        <v>24</v>
      </c>
      <c r="BW32" s="6"/>
      <c r="BX32" s="6"/>
      <c r="BY32" s="6"/>
      <c r="BZ32" s="6"/>
      <c r="CA32" s="6"/>
    </row>
    <row r="33" spans="1:74" s="6" customFormat="1" ht="19.5" customHeight="1">
      <c r="A33" s="7">
        <f t="shared" si="45"/>
        <v>29</v>
      </c>
      <c r="B33" s="60" t="s">
        <v>125</v>
      </c>
      <c r="C33" s="77" t="s">
        <v>35</v>
      </c>
      <c r="D33" s="42">
        <f t="shared" si="0"/>
        <v>8</v>
      </c>
      <c r="E33" s="87" t="s">
        <v>104</v>
      </c>
      <c r="F33" s="87" t="s">
        <v>104</v>
      </c>
      <c r="G33" s="87" t="s">
        <v>104</v>
      </c>
      <c r="H33" s="87" t="s">
        <v>104</v>
      </c>
      <c r="I33" s="87" t="s">
        <v>104</v>
      </c>
      <c r="J33" s="87" t="s">
        <v>104</v>
      </c>
      <c r="K33" s="116" t="s">
        <v>104</v>
      </c>
      <c r="L33" s="87">
        <v>4</v>
      </c>
      <c r="M33" s="87" t="s">
        <v>104</v>
      </c>
      <c r="N33" s="87">
        <v>3</v>
      </c>
      <c r="O33" s="87" t="s">
        <v>104</v>
      </c>
      <c r="P33" s="87" t="s">
        <v>104</v>
      </c>
      <c r="Q33" s="90">
        <v>1</v>
      </c>
      <c r="T33" s="5">
        <f t="shared" si="1"/>
        <v>4</v>
      </c>
      <c r="U33" s="5">
        <f t="shared" si="2"/>
        <v>3</v>
      </c>
      <c r="V33" s="5">
        <f t="shared" si="3"/>
        <v>1</v>
      </c>
      <c r="W33" s="5">
        <f t="shared" si="4"/>
        <v>0</v>
      </c>
      <c r="X33" s="5">
        <f t="shared" si="5"/>
        <v>0</v>
      </c>
      <c r="Y33" s="5">
        <f t="shared" si="6"/>
        <v>0</v>
      </c>
      <c r="Z33" s="5">
        <f t="shared" si="7"/>
        <v>0</v>
      </c>
      <c r="AA33" s="5">
        <f t="shared" si="8"/>
        <v>0</v>
      </c>
      <c r="AB33" s="5">
        <f t="shared" si="9"/>
        <v>0</v>
      </c>
      <c r="AC33" s="5">
        <f t="shared" si="10"/>
        <v>0</v>
      </c>
      <c r="AD33" s="5">
        <f t="shared" si="11"/>
        <v>0</v>
      </c>
      <c r="AE33" s="5">
        <f t="shared" si="12"/>
        <v>0</v>
      </c>
      <c r="AF33" s="5">
        <f t="shared" si="13"/>
        <v>0</v>
      </c>
      <c r="AG33" s="108"/>
      <c r="AH33" s="5">
        <f t="shared" si="14"/>
        <v>0</v>
      </c>
      <c r="AI33" s="5">
        <f t="shared" si="15"/>
        <v>0</v>
      </c>
      <c r="AJ33" s="5">
        <f t="shared" si="16"/>
        <v>0</v>
      </c>
      <c r="AK33" s="5">
        <f t="shared" si="17"/>
        <v>0</v>
      </c>
      <c r="AL33" s="5">
        <f t="shared" si="18"/>
        <v>0</v>
      </c>
      <c r="AM33" s="5">
        <f t="shared" si="19"/>
        <v>0</v>
      </c>
      <c r="AN33" s="5">
        <f t="shared" si="20"/>
        <v>0</v>
      </c>
      <c r="AO33" s="5">
        <f t="shared" si="21"/>
        <v>4</v>
      </c>
      <c r="AP33" s="5">
        <f t="shared" si="22"/>
        <v>0</v>
      </c>
      <c r="AQ33" s="5">
        <f t="shared" si="23"/>
        <v>3</v>
      </c>
      <c r="AR33" s="5">
        <f t="shared" si="24"/>
        <v>0</v>
      </c>
      <c r="AS33" s="5">
        <f t="shared" si="25"/>
        <v>0</v>
      </c>
      <c r="AT33" s="5">
        <f t="shared" si="26"/>
        <v>1</v>
      </c>
      <c r="AU33" s="7"/>
      <c r="AV33" s="7">
        <f t="shared" si="27"/>
        <v>10</v>
      </c>
      <c r="AW33" s="7">
        <f t="shared" si="48"/>
        <v>8</v>
      </c>
      <c r="BB33" s="7">
        <v>29</v>
      </c>
      <c r="BF33" s="5">
        <f t="shared" si="33"/>
        <v>19</v>
      </c>
      <c r="BG33" s="5">
        <f t="shared" si="34"/>
        <v>0</v>
      </c>
      <c r="BH33" s="5">
        <f t="shared" si="35"/>
        <v>0</v>
      </c>
      <c r="BI33" s="5">
        <f t="shared" si="36"/>
        <v>0</v>
      </c>
      <c r="BJ33" s="5">
        <f t="shared" si="37"/>
        <v>0</v>
      </c>
      <c r="BK33" s="5"/>
      <c r="BL33" s="5">
        <f t="shared" si="38"/>
        <v>0</v>
      </c>
      <c r="BM33" s="5">
        <f t="shared" si="39"/>
        <v>0</v>
      </c>
      <c r="BN33" s="5">
        <f t="shared" si="40"/>
        <v>4</v>
      </c>
      <c r="BO33" s="5">
        <f t="shared" si="41"/>
        <v>1</v>
      </c>
      <c r="BP33" s="5">
        <f t="shared" si="42"/>
        <v>3</v>
      </c>
      <c r="BQ33" s="5">
        <f t="shared" si="43"/>
        <v>2</v>
      </c>
      <c r="BR33" s="5">
        <f t="shared" si="44"/>
        <v>0</v>
      </c>
      <c r="BS33" s="5">
        <f t="shared" si="46"/>
        <v>1</v>
      </c>
      <c r="BT33" s="5"/>
      <c r="BU33" s="5">
        <f t="shared" si="47"/>
        <v>1</v>
      </c>
      <c r="BV33" s="7">
        <f t="shared" si="31"/>
        <v>20</v>
      </c>
    </row>
    <row r="34" spans="1:79" s="6" customFormat="1" ht="19.5" customHeight="1">
      <c r="A34" s="5">
        <f t="shared" si="45"/>
        <v>30</v>
      </c>
      <c r="B34" s="59" t="s">
        <v>103</v>
      </c>
      <c r="C34" s="38" t="s">
        <v>100</v>
      </c>
      <c r="D34" s="75">
        <f t="shared" si="0"/>
        <v>8</v>
      </c>
      <c r="E34" s="74">
        <v>1</v>
      </c>
      <c r="F34" s="74">
        <v>1</v>
      </c>
      <c r="G34" s="74">
        <v>4</v>
      </c>
      <c r="H34" s="74">
        <v>0</v>
      </c>
      <c r="I34" s="74" t="s">
        <v>104</v>
      </c>
      <c r="J34" s="74" t="s">
        <v>104</v>
      </c>
      <c r="K34" s="74" t="s">
        <v>104</v>
      </c>
      <c r="L34" s="74">
        <v>2</v>
      </c>
      <c r="M34" s="74">
        <v>0</v>
      </c>
      <c r="N34" s="74" t="s">
        <v>104</v>
      </c>
      <c r="O34" s="74">
        <v>0</v>
      </c>
      <c r="P34" s="74">
        <v>0</v>
      </c>
      <c r="Q34" s="110">
        <v>0</v>
      </c>
      <c r="R34" s="5"/>
      <c r="S34" s="5"/>
      <c r="T34" s="5">
        <f t="shared" si="1"/>
        <v>4</v>
      </c>
      <c r="U34" s="5">
        <f t="shared" si="2"/>
        <v>2</v>
      </c>
      <c r="V34" s="5">
        <f t="shared" si="3"/>
        <v>1</v>
      </c>
      <c r="W34" s="5">
        <f t="shared" si="4"/>
        <v>1</v>
      </c>
      <c r="X34" s="5">
        <f t="shared" si="5"/>
        <v>0</v>
      </c>
      <c r="Y34" s="5">
        <f t="shared" si="6"/>
        <v>0</v>
      </c>
      <c r="Z34" s="5">
        <f t="shared" si="7"/>
        <v>0</v>
      </c>
      <c r="AA34" s="5">
        <f t="shared" si="8"/>
        <v>0</v>
      </c>
      <c r="AB34" s="5">
        <f t="shared" si="9"/>
        <v>0</v>
      </c>
      <c r="AC34" s="5">
        <f t="shared" si="10"/>
        <v>0</v>
      </c>
      <c r="AD34" s="5">
        <f t="shared" si="11"/>
        <v>0</v>
      </c>
      <c r="AE34" s="5">
        <f t="shared" si="12"/>
        <v>0</v>
      </c>
      <c r="AF34" s="5">
        <f t="shared" si="13"/>
        <v>0</v>
      </c>
      <c r="AG34" s="108"/>
      <c r="AH34" s="5">
        <f t="shared" si="14"/>
        <v>1</v>
      </c>
      <c r="AI34" s="5">
        <f t="shared" si="15"/>
        <v>1</v>
      </c>
      <c r="AJ34" s="5">
        <f t="shared" si="16"/>
        <v>4</v>
      </c>
      <c r="AK34" s="5">
        <f t="shared" si="17"/>
        <v>0</v>
      </c>
      <c r="AL34" s="5">
        <f t="shared" si="18"/>
        <v>0</v>
      </c>
      <c r="AM34" s="5">
        <f t="shared" si="19"/>
        <v>0</v>
      </c>
      <c r="AN34" s="5">
        <f t="shared" si="20"/>
        <v>0</v>
      </c>
      <c r="AO34" s="5">
        <f t="shared" si="21"/>
        <v>2</v>
      </c>
      <c r="AP34" s="5">
        <f t="shared" si="22"/>
        <v>0</v>
      </c>
      <c r="AQ34" s="5">
        <f t="shared" si="23"/>
        <v>0</v>
      </c>
      <c r="AR34" s="5">
        <f t="shared" si="24"/>
        <v>0</v>
      </c>
      <c r="AS34" s="5">
        <f t="shared" si="25"/>
        <v>0</v>
      </c>
      <c r="AT34" s="5">
        <f t="shared" si="26"/>
        <v>0</v>
      </c>
      <c r="AU34" s="7"/>
      <c r="AV34" s="7">
        <f t="shared" si="27"/>
        <v>4</v>
      </c>
      <c r="AW34" s="7">
        <f t="shared" si="48"/>
        <v>8</v>
      </c>
      <c r="AX34" s="5"/>
      <c r="BB34" s="7">
        <v>30</v>
      </c>
      <c r="BC34" s="5"/>
      <c r="BD34" s="5"/>
      <c r="BE34" s="5"/>
      <c r="BF34" s="5">
        <f t="shared" si="33"/>
        <v>16</v>
      </c>
      <c r="BG34" s="5">
        <f t="shared" si="34"/>
        <v>1</v>
      </c>
      <c r="BH34" s="5">
        <f t="shared" si="35"/>
        <v>1</v>
      </c>
      <c r="BI34" s="5">
        <f t="shared" si="36"/>
        <v>4</v>
      </c>
      <c r="BJ34" s="5">
        <f t="shared" si="37"/>
        <v>0</v>
      </c>
      <c r="BK34" s="5"/>
      <c r="BL34" s="5">
        <f t="shared" si="38"/>
        <v>0</v>
      </c>
      <c r="BM34" s="5">
        <f t="shared" si="39"/>
        <v>0</v>
      </c>
      <c r="BN34" s="5">
        <f t="shared" si="40"/>
        <v>6</v>
      </c>
      <c r="BO34" s="5">
        <f t="shared" si="41"/>
        <v>0</v>
      </c>
      <c r="BP34" s="5">
        <f t="shared" si="42"/>
        <v>3</v>
      </c>
      <c r="BQ34" s="5">
        <f t="shared" si="43"/>
        <v>0</v>
      </c>
      <c r="BR34" s="5">
        <f t="shared" si="44"/>
        <v>0</v>
      </c>
      <c r="BS34" s="5">
        <f t="shared" si="46"/>
        <v>1</v>
      </c>
      <c r="BT34" s="5"/>
      <c r="BU34" s="5">
        <f t="shared" si="47"/>
        <v>0</v>
      </c>
      <c r="BV34" s="7">
        <f t="shared" si="31"/>
        <v>16</v>
      </c>
      <c r="BW34" s="5"/>
      <c r="BX34" s="5"/>
      <c r="BY34" s="5"/>
      <c r="BZ34" s="5"/>
      <c r="CA34" s="5"/>
    </row>
    <row r="35" spans="1:79" s="6" customFormat="1" ht="19.5" customHeight="1">
      <c r="A35" s="7">
        <f t="shared" si="45"/>
        <v>31</v>
      </c>
      <c r="B35" s="122" t="s">
        <v>189</v>
      </c>
      <c r="C35" s="10" t="s">
        <v>139</v>
      </c>
      <c r="D35" s="42">
        <f t="shared" si="0"/>
        <v>7</v>
      </c>
      <c r="E35" s="87" t="s">
        <v>104</v>
      </c>
      <c r="F35" s="87" t="s">
        <v>104</v>
      </c>
      <c r="G35" s="87" t="s">
        <v>104</v>
      </c>
      <c r="H35" s="87" t="s">
        <v>104</v>
      </c>
      <c r="I35" s="87" t="s">
        <v>104</v>
      </c>
      <c r="J35" s="87" t="s">
        <v>104</v>
      </c>
      <c r="K35" s="87" t="s">
        <v>104</v>
      </c>
      <c r="L35" s="87" t="s">
        <v>104</v>
      </c>
      <c r="M35" s="87">
        <v>2</v>
      </c>
      <c r="N35" s="87">
        <v>5</v>
      </c>
      <c r="O35" s="87" t="s">
        <v>104</v>
      </c>
      <c r="P35" s="87" t="s">
        <v>104</v>
      </c>
      <c r="Q35" s="90" t="s">
        <v>104</v>
      </c>
      <c r="T35" s="5">
        <f t="shared" si="1"/>
        <v>5</v>
      </c>
      <c r="U35" s="5">
        <f t="shared" si="2"/>
        <v>2</v>
      </c>
      <c r="V35" s="5">
        <f t="shared" si="3"/>
        <v>0</v>
      </c>
      <c r="W35" s="5">
        <f t="shared" si="4"/>
        <v>0</v>
      </c>
      <c r="X35" s="5">
        <f t="shared" si="5"/>
        <v>0</v>
      </c>
      <c r="Y35" s="5">
        <f t="shared" si="6"/>
        <v>0</v>
      </c>
      <c r="Z35" s="5">
        <f t="shared" si="7"/>
        <v>0</v>
      </c>
      <c r="AA35" s="5">
        <f t="shared" si="8"/>
        <v>0</v>
      </c>
      <c r="AB35" s="5">
        <f t="shared" si="9"/>
        <v>0</v>
      </c>
      <c r="AC35" s="5">
        <f t="shared" si="10"/>
        <v>0</v>
      </c>
      <c r="AD35" s="5">
        <f t="shared" si="11"/>
        <v>0</v>
      </c>
      <c r="AE35" s="5">
        <f t="shared" si="12"/>
        <v>0</v>
      </c>
      <c r="AF35" s="5">
        <f t="shared" si="13"/>
        <v>0</v>
      </c>
      <c r="AG35" s="108"/>
      <c r="AH35" s="5">
        <f t="shared" si="14"/>
        <v>0</v>
      </c>
      <c r="AI35" s="5">
        <f t="shared" si="15"/>
        <v>0</v>
      </c>
      <c r="AJ35" s="5">
        <f t="shared" si="16"/>
        <v>0</v>
      </c>
      <c r="AK35" s="5">
        <f t="shared" si="17"/>
        <v>0</v>
      </c>
      <c r="AL35" s="5">
        <f t="shared" si="18"/>
        <v>0</v>
      </c>
      <c r="AM35" s="5">
        <f t="shared" si="19"/>
        <v>0</v>
      </c>
      <c r="AN35" s="5">
        <f t="shared" si="20"/>
        <v>0</v>
      </c>
      <c r="AO35" s="5">
        <f t="shared" si="21"/>
        <v>0</v>
      </c>
      <c r="AP35" s="5">
        <f t="shared" si="22"/>
        <v>2</v>
      </c>
      <c r="AQ35" s="5">
        <f t="shared" si="23"/>
        <v>5</v>
      </c>
      <c r="AR35" s="5">
        <f t="shared" si="24"/>
        <v>0</v>
      </c>
      <c r="AS35" s="5">
        <f t="shared" si="25"/>
        <v>0</v>
      </c>
      <c r="AT35" s="5">
        <f t="shared" si="26"/>
        <v>0</v>
      </c>
      <c r="AU35" s="7"/>
      <c r="AV35" s="7">
        <f t="shared" si="27"/>
        <v>11</v>
      </c>
      <c r="AW35" s="7">
        <f t="shared" si="48"/>
        <v>7</v>
      </c>
      <c r="AY35" s="5"/>
      <c r="AZ35" s="5"/>
      <c r="BA35" s="5"/>
      <c r="BB35" s="7">
        <v>31</v>
      </c>
      <c r="BC35" s="5"/>
      <c r="BD35" s="5"/>
      <c r="BE35" s="5"/>
      <c r="BF35" s="5">
        <f t="shared" si="33"/>
        <v>15</v>
      </c>
      <c r="BG35" s="5">
        <f t="shared" si="34"/>
        <v>1</v>
      </c>
      <c r="BH35" s="5">
        <f t="shared" si="35"/>
        <v>1</v>
      </c>
      <c r="BI35" s="5">
        <f t="shared" si="36"/>
        <v>4</v>
      </c>
      <c r="BJ35" s="5">
        <f t="shared" si="37"/>
        <v>0</v>
      </c>
      <c r="BK35" s="5"/>
      <c r="BL35" s="5">
        <f t="shared" si="38"/>
        <v>0</v>
      </c>
      <c r="BM35" s="5">
        <f t="shared" si="39"/>
        <v>0</v>
      </c>
      <c r="BN35" s="5">
        <f t="shared" si="40"/>
        <v>2</v>
      </c>
      <c r="BO35" s="5">
        <f t="shared" si="41"/>
        <v>2</v>
      </c>
      <c r="BP35" s="5">
        <f t="shared" si="42"/>
        <v>5</v>
      </c>
      <c r="BQ35" s="5">
        <f t="shared" si="43"/>
        <v>0</v>
      </c>
      <c r="BR35" s="5">
        <f t="shared" si="44"/>
        <v>0</v>
      </c>
      <c r="BS35" s="5">
        <f t="shared" si="46"/>
        <v>0</v>
      </c>
      <c r="BT35" s="5"/>
      <c r="BU35" s="5">
        <f t="shared" si="47"/>
        <v>2</v>
      </c>
      <c r="BV35" s="7">
        <f t="shared" si="31"/>
        <v>17</v>
      </c>
      <c r="BW35" s="5"/>
      <c r="BX35" s="5"/>
      <c r="BY35" s="5"/>
      <c r="BZ35" s="5"/>
      <c r="CA35" s="5"/>
    </row>
    <row r="36" spans="1:79" s="6" customFormat="1" ht="19.5" customHeight="1">
      <c r="A36" s="5">
        <f t="shared" si="45"/>
        <v>32</v>
      </c>
      <c r="B36" s="102" t="s">
        <v>160</v>
      </c>
      <c r="C36" s="5" t="s">
        <v>156</v>
      </c>
      <c r="D36" s="42">
        <f t="shared" si="0"/>
        <v>6</v>
      </c>
      <c r="E36" s="74">
        <v>4</v>
      </c>
      <c r="F36" s="74">
        <v>2</v>
      </c>
      <c r="G36" s="74">
        <v>0</v>
      </c>
      <c r="H36" s="74">
        <v>0</v>
      </c>
      <c r="I36" s="74" t="s">
        <v>104</v>
      </c>
      <c r="J36" s="74">
        <v>0</v>
      </c>
      <c r="K36" s="74">
        <v>0</v>
      </c>
      <c r="L36" s="74" t="s">
        <v>104</v>
      </c>
      <c r="M36" s="74" t="s">
        <v>104</v>
      </c>
      <c r="N36" s="74" t="s">
        <v>104</v>
      </c>
      <c r="O36" s="74" t="s">
        <v>104</v>
      </c>
      <c r="P36" s="74" t="s">
        <v>104</v>
      </c>
      <c r="Q36" s="90" t="s">
        <v>104</v>
      </c>
      <c r="T36" s="5">
        <f t="shared" si="1"/>
        <v>4</v>
      </c>
      <c r="U36" s="5">
        <f t="shared" si="2"/>
        <v>2</v>
      </c>
      <c r="V36" s="5">
        <f t="shared" si="3"/>
        <v>0</v>
      </c>
      <c r="W36" s="5">
        <f t="shared" si="4"/>
        <v>0</v>
      </c>
      <c r="X36" s="5">
        <f t="shared" si="5"/>
        <v>0</v>
      </c>
      <c r="Y36" s="5">
        <f t="shared" si="6"/>
        <v>0</v>
      </c>
      <c r="Z36" s="5">
        <f t="shared" si="7"/>
        <v>0</v>
      </c>
      <c r="AA36" s="5">
        <f t="shared" si="8"/>
        <v>0</v>
      </c>
      <c r="AB36" s="5">
        <f t="shared" si="9"/>
        <v>0</v>
      </c>
      <c r="AC36" s="5">
        <f t="shared" si="10"/>
        <v>0</v>
      </c>
      <c r="AD36" s="5">
        <f t="shared" si="11"/>
        <v>0</v>
      </c>
      <c r="AE36" s="5">
        <f t="shared" si="12"/>
        <v>0</v>
      </c>
      <c r="AF36" s="5">
        <f t="shared" si="13"/>
        <v>0</v>
      </c>
      <c r="AG36" s="108"/>
      <c r="AH36" s="5">
        <f t="shared" si="14"/>
        <v>4</v>
      </c>
      <c r="AI36" s="5">
        <f t="shared" si="15"/>
        <v>2</v>
      </c>
      <c r="AJ36" s="5">
        <f t="shared" si="16"/>
        <v>0</v>
      </c>
      <c r="AK36" s="5">
        <f t="shared" si="17"/>
        <v>0</v>
      </c>
      <c r="AL36" s="5">
        <f t="shared" si="18"/>
        <v>0</v>
      </c>
      <c r="AM36" s="5">
        <f t="shared" si="19"/>
        <v>0</v>
      </c>
      <c r="AN36" s="5">
        <f t="shared" si="20"/>
        <v>0</v>
      </c>
      <c r="AO36" s="5">
        <f t="shared" si="21"/>
        <v>0</v>
      </c>
      <c r="AP36" s="5">
        <f t="shared" si="22"/>
        <v>0</v>
      </c>
      <c r="AQ36" s="5">
        <f t="shared" si="23"/>
        <v>0</v>
      </c>
      <c r="AR36" s="5">
        <f t="shared" si="24"/>
        <v>0</v>
      </c>
      <c r="AS36" s="5">
        <f t="shared" si="25"/>
        <v>0</v>
      </c>
      <c r="AT36" s="5">
        <f t="shared" si="26"/>
        <v>0</v>
      </c>
      <c r="AU36" s="7"/>
      <c r="AV36" s="7">
        <f t="shared" si="27"/>
        <v>7</v>
      </c>
      <c r="AW36" s="7">
        <f t="shared" si="48"/>
        <v>6</v>
      </c>
      <c r="AX36" s="5"/>
      <c r="AY36" s="5"/>
      <c r="AZ36" s="5"/>
      <c r="BA36" s="5"/>
      <c r="BB36" s="7">
        <v>32</v>
      </c>
      <c r="BC36" s="5"/>
      <c r="BD36" s="5"/>
      <c r="BE36" s="5"/>
      <c r="BF36" s="5">
        <f t="shared" si="33"/>
        <v>13</v>
      </c>
      <c r="BG36" s="5">
        <f t="shared" si="34"/>
        <v>4</v>
      </c>
      <c r="BH36" s="5">
        <f t="shared" si="35"/>
        <v>2</v>
      </c>
      <c r="BI36" s="5">
        <f t="shared" si="36"/>
        <v>0</v>
      </c>
      <c r="BJ36" s="5">
        <f t="shared" si="37"/>
        <v>0</v>
      </c>
      <c r="BK36" s="5"/>
      <c r="BL36" s="5">
        <f t="shared" si="38"/>
        <v>0</v>
      </c>
      <c r="BM36" s="5">
        <f t="shared" si="39"/>
        <v>0</v>
      </c>
      <c r="BN36" s="5">
        <f t="shared" si="40"/>
        <v>0</v>
      </c>
      <c r="BO36" s="5">
        <f t="shared" si="41"/>
        <v>2</v>
      </c>
      <c r="BP36" s="5">
        <f t="shared" si="42"/>
        <v>5</v>
      </c>
      <c r="BQ36" s="5">
        <f t="shared" si="43"/>
        <v>0</v>
      </c>
      <c r="BR36" s="5">
        <f t="shared" si="44"/>
        <v>0</v>
      </c>
      <c r="BS36" s="5">
        <f t="shared" si="46"/>
        <v>0</v>
      </c>
      <c r="BT36" s="5"/>
      <c r="BU36" s="5">
        <f t="shared" si="47"/>
        <v>2</v>
      </c>
      <c r="BV36" s="7">
        <f t="shared" si="31"/>
        <v>15</v>
      </c>
      <c r="BW36" s="5"/>
      <c r="BX36" s="5"/>
      <c r="BY36" s="5"/>
      <c r="BZ36" s="5"/>
      <c r="CA36" s="5"/>
    </row>
    <row r="37" spans="1:74" s="6" customFormat="1" ht="19.5" customHeight="1" thickBot="1">
      <c r="A37" s="118">
        <f t="shared" si="45"/>
        <v>33</v>
      </c>
      <c r="B37" s="119" t="s">
        <v>162</v>
      </c>
      <c r="C37" s="118" t="s">
        <v>139</v>
      </c>
      <c r="D37" s="120">
        <f t="shared" si="0"/>
        <v>4</v>
      </c>
      <c r="E37" s="121" t="s">
        <v>104</v>
      </c>
      <c r="F37" s="121" t="s">
        <v>104</v>
      </c>
      <c r="G37" s="121" t="s">
        <v>104</v>
      </c>
      <c r="H37" s="121" t="s">
        <v>104</v>
      </c>
      <c r="I37" s="121" t="s">
        <v>104</v>
      </c>
      <c r="J37" s="121" t="s">
        <v>104</v>
      </c>
      <c r="K37" s="121" t="s">
        <v>104</v>
      </c>
      <c r="L37" s="121" t="s">
        <v>104</v>
      </c>
      <c r="M37" s="121">
        <v>4</v>
      </c>
      <c r="N37" s="121">
        <v>0</v>
      </c>
      <c r="O37" s="121" t="s">
        <v>104</v>
      </c>
      <c r="P37" s="125" t="s">
        <v>104</v>
      </c>
      <c r="Q37" s="126" t="s">
        <v>104</v>
      </c>
      <c r="T37" s="5">
        <f t="shared" si="1"/>
        <v>4</v>
      </c>
      <c r="U37" s="5">
        <f t="shared" si="2"/>
        <v>0</v>
      </c>
      <c r="V37" s="5">
        <f t="shared" si="3"/>
        <v>0</v>
      </c>
      <c r="W37" s="5">
        <f t="shared" si="4"/>
        <v>0</v>
      </c>
      <c r="X37" s="5">
        <f t="shared" si="5"/>
        <v>0</v>
      </c>
      <c r="Y37" s="5">
        <f t="shared" si="6"/>
        <v>0</v>
      </c>
      <c r="Z37" s="5">
        <f t="shared" si="7"/>
        <v>0</v>
      </c>
      <c r="AA37" s="5">
        <f t="shared" si="8"/>
        <v>0</v>
      </c>
      <c r="AB37" s="5">
        <f t="shared" si="9"/>
        <v>0</v>
      </c>
      <c r="AC37" s="5">
        <f t="shared" si="10"/>
        <v>0</v>
      </c>
      <c r="AD37" s="5">
        <f t="shared" si="11"/>
        <v>0</v>
      </c>
      <c r="AE37" s="5">
        <f t="shared" si="12"/>
        <v>0</v>
      </c>
      <c r="AF37" s="5">
        <f t="shared" si="13"/>
        <v>0</v>
      </c>
      <c r="AG37" s="108"/>
      <c r="AH37" s="5">
        <f t="shared" si="14"/>
        <v>0</v>
      </c>
      <c r="AI37" s="5">
        <f t="shared" si="15"/>
        <v>0</v>
      </c>
      <c r="AJ37" s="5">
        <f t="shared" si="16"/>
        <v>0</v>
      </c>
      <c r="AK37" s="5">
        <f t="shared" si="17"/>
        <v>0</v>
      </c>
      <c r="AL37" s="5">
        <f t="shared" si="18"/>
        <v>0</v>
      </c>
      <c r="AM37" s="5">
        <f t="shared" si="19"/>
        <v>0</v>
      </c>
      <c r="AN37" s="5">
        <f t="shared" si="20"/>
        <v>0</v>
      </c>
      <c r="AO37" s="5">
        <f t="shared" si="21"/>
        <v>0</v>
      </c>
      <c r="AP37" s="5">
        <f t="shared" si="22"/>
        <v>4</v>
      </c>
      <c r="AQ37" s="5">
        <f t="shared" si="23"/>
        <v>0</v>
      </c>
      <c r="AR37" s="5">
        <f t="shared" si="24"/>
        <v>0</v>
      </c>
      <c r="AS37" s="5">
        <f t="shared" si="25"/>
        <v>0</v>
      </c>
      <c r="AT37" s="5">
        <f t="shared" si="26"/>
        <v>0</v>
      </c>
      <c r="AU37" s="7"/>
      <c r="AV37" s="7">
        <f t="shared" si="27"/>
        <v>11</v>
      </c>
      <c r="AW37" s="7">
        <f t="shared" si="48"/>
        <v>4</v>
      </c>
      <c r="AY37" s="5"/>
      <c r="AZ37" s="5"/>
      <c r="BA37" s="5"/>
      <c r="BB37" s="7">
        <v>33</v>
      </c>
      <c r="BF37" s="5">
        <f t="shared" si="33"/>
        <v>10</v>
      </c>
      <c r="BG37" s="5">
        <f t="shared" si="34"/>
        <v>4</v>
      </c>
      <c r="BH37" s="5">
        <f t="shared" si="35"/>
        <v>2</v>
      </c>
      <c r="BI37" s="5">
        <f t="shared" si="36"/>
        <v>0</v>
      </c>
      <c r="BJ37" s="5">
        <f t="shared" si="37"/>
        <v>0</v>
      </c>
      <c r="BK37" s="5"/>
      <c r="BL37" s="5">
        <f t="shared" si="38"/>
        <v>0</v>
      </c>
      <c r="BM37" s="5">
        <f t="shared" si="39"/>
        <v>0</v>
      </c>
      <c r="BN37" s="5">
        <f t="shared" si="40"/>
        <v>0</v>
      </c>
      <c r="BO37" s="5">
        <f t="shared" si="41"/>
        <v>4</v>
      </c>
      <c r="BP37" s="5">
        <f t="shared" si="42"/>
        <v>0</v>
      </c>
      <c r="BQ37" s="5">
        <f t="shared" si="43"/>
        <v>0</v>
      </c>
      <c r="BR37" s="5">
        <f t="shared" si="44"/>
        <v>0</v>
      </c>
      <c r="BS37" s="5">
        <f t="shared" si="46"/>
        <v>0</v>
      </c>
      <c r="BT37" s="5"/>
      <c r="BU37" s="5">
        <f t="shared" si="47"/>
        <v>1</v>
      </c>
      <c r="BV37" s="7">
        <f t="shared" si="31"/>
        <v>11</v>
      </c>
    </row>
    <row r="38" spans="1:74" s="6" customFormat="1" ht="19.5" customHeight="1">
      <c r="A38" s="7">
        <f t="shared" si="45"/>
        <v>34</v>
      </c>
      <c r="B38" s="60" t="s">
        <v>19</v>
      </c>
      <c r="C38" s="7" t="s">
        <v>6</v>
      </c>
      <c r="D38" s="42">
        <f t="shared" si="0"/>
        <v>4</v>
      </c>
      <c r="E38" s="87">
        <v>0</v>
      </c>
      <c r="F38" s="87" t="s">
        <v>104</v>
      </c>
      <c r="G38" s="87">
        <v>0</v>
      </c>
      <c r="H38" s="87">
        <v>4</v>
      </c>
      <c r="I38" s="87" t="s">
        <v>104</v>
      </c>
      <c r="J38" s="87" t="s">
        <v>104</v>
      </c>
      <c r="K38" s="87" t="s">
        <v>104</v>
      </c>
      <c r="L38" s="87" t="s">
        <v>104</v>
      </c>
      <c r="M38" s="87" t="s">
        <v>104</v>
      </c>
      <c r="N38" s="87" t="s">
        <v>104</v>
      </c>
      <c r="O38" s="87" t="s">
        <v>104</v>
      </c>
      <c r="P38" s="116">
        <v>0</v>
      </c>
      <c r="Q38" s="90" t="s">
        <v>104</v>
      </c>
      <c r="T38" s="5">
        <f t="shared" si="1"/>
        <v>4</v>
      </c>
      <c r="U38" s="5">
        <f t="shared" si="2"/>
        <v>0</v>
      </c>
      <c r="V38" s="5">
        <f t="shared" si="3"/>
        <v>0</v>
      </c>
      <c r="W38" s="5">
        <f t="shared" si="4"/>
        <v>0</v>
      </c>
      <c r="X38" s="5">
        <f t="shared" si="5"/>
        <v>0</v>
      </c>
      <c r="Y38" s="5">
        <f t="shared" si="6"/>
        <v>0</v>
      </c>
      <c r="Z38" s="5">
        <f t="shared" si="7"/>
        <v>0</v>
      </c>
      <c r="AA38" s="5">
        <f t="shared" si="8"/>
        <v>0</v>
      </c>
      <c r="AB38" s="5">
        <f t="shared" si="9"/>
        <v>0</v>
      </c>
      <c r="AC38" s="5">
        <f t="shared" si="10"/>
        <v>0</v>
      </c>
      <c r="AD38" s="5">
        <f t="shared" si="11"/>
        <v>0</v>
      </c>
      <c r="AE38" s="5">
        <f t="shared" si="12"/>
        <v>0</v>
      </c>
      <c r="AF38" s="5">
        <f t="shared" si="13"/>
        <v>0</v>
      </c>
      <c r="AG38" s="108"/>
      <c r="AH38" s="5">
        <f t="shared" si="14"/>
        <v>0</v>
      </c>
      <c r="AI38" s="5">
        <f t="shared" si="15"/>
        <v>0</v>
      </c>
      <c r="AJ38" s="5">
        <f t="shared" si="16"/>
        <v>0</v>
      </c>
      <c r="AK38" s="5">
        <f t="shared" si="17"/>
        <v>4</v>
      </c>
      <c r="AL38" s="5">
        <f t="shared" si="18"/>
        <v>0</v>
      </c>
      <c r="AM38" s="5">
        <f t="shared" si="19"/>
        <v>0</v>
      </c>
      <c r="AN38" s="5">
        <f t="shared" si="20"/>
        <v>0</v>
      </c>
      <c r="AO38" s="5">
        <f t="shared" si="21"/>
        <v>0</v>
      </c>
      <c r="AP38" s="5">
        <f t="shared" si="22"/>
        <v>0</v>
      </c>
      <c r="AQ38" s="5">
        <f t="shared" si="23"/>
        <v>0</v>
      </c>
      <c r="AR38" s="5">
        <f t="shared" si="24"/>
        <v>0</v>
      </c>
      <c r="AS38" s="5">
        <f t="shared" si="25"/>
        <v>0</v>
      </c>
      <c r="AT38" s="5">
        <f t="shared" si="26"/>
        <v>0</v>
      </c>
      <c r="AU38" s="7"/>
      <c r="AV38" s="7">
        <f t="shared" si="27"/>
        <v>9</v>
      </c>
      <c r="AW38" s="7">
        <f t="shared" si="48"/>
        <v>4</v>
      </c>
      <c r="BB38" s="7">
        <v>34</v>
      </c>
      <c r="BF38" s="5">
        <f t="shared" si="33"/>
        <v>8</v>
      </c>
      <c r="BG38" s="5">
        <f t="shared" si="34"/>
        <v>0</v>
      </c>
      <c r="BH38" s="5">
        <f t="shared" si="35"/>
        <v>0</v>
      </c>
      <c r="BI38" s="5">
        <f t="shared" si="36"/>
        <v>0</v>
      </c>
      <c r="BJ38" s="5">
        <f t="shared" si="37"/>
        <v>4</v>
      </c>
      <c r="BK38" s="5"/>
      <c r="BL38" s="5">
        <f t="shared" si="38"/>
        <v>0</v>
      </c>
      <c r="BM38" s="5">
        <f t="shared" si="39"/>
        <v>0</v>
      </c>
      <c r="BN38" s="5">
        <f t="shared" si="40"/>
        <v>0</v>
      </c>
      <c r="BO38" s="5">
        <f t="shared" si="41"/>
        <v>4</v>
      </c>
      <c r="BP38" s="5">
        <f t="shared" si="42"/>
        <v>0</v>
      </c>
      <c r="BQ38" s="5">
        <f t="shared" si="43"/>
        <v>0</v>
      </c>
      <c r="BR38" s="5">
        <f t="shared" si="44"/>
        <v>0</v>
      </c>
      <c r="BS38" s="5">
        <f t="shared" si="46"/>
        <v>0</v>
      </c>
      <c r="BT38" s="5"/>
      <c r="BU38" s="5">
        <f t="shared" si="47"/>
        <v>0</v>
      </c>
      <c r="BV38" s="7">
        <f t="shared" si="31"/>
        <v>8</v>
      </c>
    </row>
    <row r="39" spans="1:74" s="6" customFormat="1" ht="19.5" customHeight="1">
      <c r="A39" s="5">
        <f t="shared" si="45"/>
        <v>35</v>
      </c>
      <c r="B39" s="59" t="s">
        <v>131</v>
      </c>
      <c r="C39" s="114" t="s">
        <v>156</v>
      </c>
      <c r="D39" s="42">
        <f t="shared" si="0"/>
        <v>3</v>
      </c>
      <c r="E39" s="74" t="s">
        <v>104</v>
      </c>
      <c r="F39" s="74" t="s">
        <v>104</v>
      </c>
      <c r="G39" s="74">
        <v>3</v>
      </c>
      <c r="H39" s="74">
        <v>0</v>
      </c>
      <c r="I39" s="74" t="s">
        <v>104</v>
      </c>
      <c r="J39" s="74" t="s">
        <v>104</v>
      </c>
      <c r="K39" s="74">
        <v>0</v>
      </c>
      <c r="L39" s="74" t="s">
        <v>104</v>
      </c>
      <c r="M39" s="74" t="s">
        <v>104</v>
      </c>
      <c r="N39" s="74" t="s">
        <v>104</v>
      </c>
      <c r="O39" s="74" t="s">
        <v>104</v>
      </c>
      <c r="P39" s="74" t="s">
        <v>104</v>
      </c>
      <c r="Q39" s="90" t="s">
        <v>104</v>
      </c>
      <c r="T39" s="5">
        <f t="shared" si="1"/>
        <v>3</v>
      </c>
      <c r="U39" s="5">
        <f t="shared" si="2"/>
        <v>0</v>
      </c>
      <c r="V39" s="5">
        <f t="shared" si="3"/>
        <v>0</v>
      </c>
      <c r="W39" s="5">
        <f t="shared" si="4"/>
        <v>0</v>
      </c>
      <c r="X39" s="5">
        <f t="shared" si="5"/>
        <v>0</v>
      </c>
      <c r="Y39" s="5">
        <f t="shared" si="6"/>
        <v>0</v>
      </c>
      <c r="Z39" s="5">
        <f t="shared" si="7"/>
        <v>0</v>
      </c>
      <c r="AA39" s="5">
        <f t="shared" si="8"/>
        <v>0</v>
      </c>
      <c r="AB39" s="5">
        <f t="shared" si="9"/>
        <v>0</v>
      </c>
      <c r="AC39" s="5">
        <f t="shared" si="10"/>
        <v>0</v>
      </c>
      <c r="AD39" s="5">
        <f t="shared" si="11"/>
        <v>0</v>
      </c>
      <c r="AE39" s="5">
        <f t="shared" si="12"/>
        <v>0</v>
      </c>
      <c r="AF39" s="5">
        <f t="shared" si="13"/>
        <v>0</v>
      </c>
      <c r="AG39" s="108"/>
      <c r="AH39" s="5">
        <f t="shared" si="14"/>
        <v>0</v>
      </c>
      <c r="AI39" s="5">
        <f t="shared" si="15"/>
        <v>0</v>
      </c>
      <c r="AJ39" s="5">
        <f t="shared" si="16"/>
        <v>3</v>
      </c>
      <c r="AK39" s="5">
        <f t="shared" si="17"/>
        <v>0</v>
      </c>
      <c r="AL39" s="5">
        <f t="shared" si="18"/>
        <v>0</v>
      </c>
      <c r="AM39" s="5">
        <f t="shared" si="19"/>
        <v>0</v>
      </c>
      <c r="AN39" s="5">
        <f t="shared" si="20"/>
        <v>0</v>
      </c>
      <c r="AO39" s="5">
        <f t="shared" si="21"/>
        <v>0</v>
      </c>
      <c r="AP39" s="5">
        <f t="shared" si="22"/>
        <v>0</v>
      </c>
      <c r="AQ39" s="5">
        <f t="shared" si="23"/>
        <v>0</v>
      </c>
      <c r="AR39" s="5">
        <f t="shared" si="24"/>
        <v>0</v>
      </c>
      <c r="AS39" s="5">
        <f t="shared" si="25"/>
        <v>0</v>
      </c>
      <c r="AT39" s="5">
        <f t="shared" si="26"/>
        <v>0</v>
      </c>
      <c r="AU39" s="7"/>
      <c r="AV39" s="7">
        <f t="shared" si="27"/>
        <v>10</v>
      </c>
      <c r="AW39" s="7">
        <f t="shared" si="48"/>
        <v>3</v>
      </c>
      <c r="AX39" s="5"/>
      <c r="AY39" s="5"/>
      <c r="AZ39" s="5"/>
      <c r="BA39" s="5"/>
      <c r="BB39" s="7">
        <v>35</v>
      </c>
      <c r="BF39" s="5">
        <f t="shared" si="33"/>
        <v>7</v>
      </c>
      <c r="BG39" s="5">
        <f t="shared" si="34"/>
        <v>0</v>
      </c>
      <c r="BH39" s="5">
        <f t="shared" si="35"/>
        <v>0</v>
      </c>
      <c r="BI39" s="5">
        <f t="shared" si="36"/>
        <v>3</v>
      </c>
      <c r="BJ39" s="5">
        <f t="shared" si="37"/>
        <v>4</v>
      </c>
      <c r="BK39" s="5"/>
      <c r="BL39" s="5">
        <f t="shared" si="38"/>
        <v>0</v>
      </c>
      <c r="BM39" s="5">
        <f t="shared" si="39"/>
        <v>0</v>
      </c>
      <c r="BN39" s="5">
        <f t="shared" si="40"/>
        <v>0</v>
      </c>
      <c r="BO39" s="5">
        <f t="shared" si="41"/>
        <v>0</v>
      </c>
      <c r="BP39" s="5">
        <f t="shared" si="42"/>
        <v>0</v>
      </c>
      <c r="BQ39" s="5">
        <f t="shared" si="43"/>
        <v>0</v>
      </c>
      <c r="BR39" s="5">
        <f t="shared" si="44"/>
        <v>0</v>
      </c>
      <c r="BS39" s="5">
        <f t="shared" si="46"/>
        <v>0</v>
      </c>
      <c r="BT39" s="5"/>
      <c r="BU39" s="5">
        <f t="shared" si="47"/>
        <v>0</v>
      </c>
      <c r="BV39" s="7">
        <f t="shared" si="31"/>
        <v>7</v>
      </c>
    </row>
    <row r="40" spans="1:79" s="5" customFormat="1" ht="19.5" customHeight="1">
      <c r="A40" s="5">
        <f t="shared" si="45"/>
        <v>36</v>
      </c>
      <c r="B40" s="60" t="s">
        <v>117</v>
      </c>
      <c r="C40" s="7" t="s">
        <v>8</v>
      </c>
      <c r="D40" s="42">
        <f t="shared" si="0"/>
        <v>2</v>
      </c>
      <c r="E40" s="74" t="s">
        <v>104</v>
      </c>
      <c r="F40" s="74" t="s">
        <v>104</v>
      </c>
      <c r="G40" s="74" t="s">
        <v>104</v>
      </c>
      <c r="H40" s="74" t="s">
        <v>104</v>
      </c>
      <c r="I40" s="74" t="s">
        <v>104</v>
      </c>
      <c r="J40" s="74" t="s">
        <v>104</v>
      </c>
      <c r="K40" s="74" t="s">
        <v>104</v>
      </c>
      <c r="L40" s="74">
        <v>1</v>
      </c>
      <c r="M40" s="74">
        <v>1</v>
      </c>
      <c r="N40" s="74">
        <v>0</v>
      </c>
      <c r="O40" s="74" t="s">
        <v>104</v>
      </c>
      <c r="P40" s="74" t="s">
        <v>104</v>
      </c>
      <c r="Q40" s="90" t="s">
        <v>104</v>
      </c>
      <c r="R40" s="6"/>
      <c r="S40" s="6"/>
      <c r="T40" s="5">
        <f t="shared" si="1"/>
        <v>1</v>
      </c>
      <c r="U40" s="5">
        <f t="shared" si="2"/>
        <v>1</v>
      </c>
      <c r="V40" s="5">
        <f t="shared" si="3"/>
        <v>0</v>
      </c>
      <c r="W40" s="5">
        <f t="shared" si="4"/>
        <v>0</v>
      </c>
      <c r="X40" s="5">
        <f t="shared" si="5"/>
        <v>0</v>
      </c>
      <c r="Y40" s="5">
        <f t="shared" si="6"/>
        <v>0</v>
      </c>
      <c r="Z40" s="5">
        <f t="shared" si="7"/>
        <v>0</v>
      </c>
      <c r="AA40" s="5">
        <f t="shared" si="8"/>
        <v>0</v>
      </c>
      <c r="AB40" s="5">
        <f t="shared" si="9"/>
        <v>0</v>
      </c>
      <c r="AC40" s="5">
        <f t="shared" si="10"/>
        <v>0</v>
      </c>
      <c r="AD40" s="5">
        <f t="shared" si="11"/>
        <v>0</v>
      </c>
      <c r="AE40" s="5">
        <f t="shared" si="12"/>
        <v>0</v>
      </c>
      <c r="AF40" s="5">
        <f t="shared" si="13"/>
        <v>0</v>
      </c>
      <c r="AG40" s="108"/>
      <c r="AH40" s="5">
        <f t="shared" si="14"/>
        <v>0</v>
      </c>
      <c r="AI40" s="5">
        <f t="shared" si="15"/>
        <v>0</v>
      </c>
      <c r="AJ40" s="5">
        <f t="shared" si="16"/>
        <v>0</v>
      </c>
      <c r="AK40" s="5">
        <f t="shared" si="17"/>
        <v>0</v>
      </c>
      <c r="AL40" s="5">
        <f t="shared" si="18"/>
        <v>0</v>
      </c>
      <c r="AM40" s="5">
        <f t="shared" si="19"/>
        <v>0</v>
      </c>
      <c r="AN40" s="5">
        <f t="shared" si="20"/>
        <v>0</v>
      </c>
      <c r="AO40" s="5">
        <f t="shared" si="21"/>
        <v>1</v>
      </c>
      <c r="AP40" s="5">
        <f t="shared" si="22"/>
        <v>1</v>
      </c>
      <c r="AQ40" s="5">
        <f t="shared" si="23"/>
        <v>0</v>
      </c>
      <c r="AR40" s="5">
        <f t="shared" si="24"/>
        <v>0</v>
      </c>
      <c r="AS40" s="5">
        <f t="shared" si="25"/>
        <v>0</v>
      </c>
      <c r="AT40" s="5">
        <f t="shared" si="26"/>
        <v>0</v>
      </c>
      <c r="AU40" s="7"/>
      <c r="AV40" s="7">
        <f t="shared" si="27"/>
        <v>10</v>
      </c>
      <c r="AW40" s="7">
        <f t="shared" si="48"/>
        <v>2</v>
      </c>
      <c r="AX40" s="6"/>
      <c r="AY40" s="6"/>
      <c r="AZ40" s="6"/>
      <c r="BA40" s="6"/>
      <c r="BB40" s="7">
        <v>36</v>
      </c>
      <c r="BC40" s="6"/>
      <c r="BD40" s="6"/>
      <c r="BE40" s="6"/>
      <c r="BF40" s="5">
        <f t="shared" si="33"/>
        <v>5</v>
      </c>
      <c r="BG40" s="5">
        <f t="shared" si="34"/>
        <v>0</v>
      </c>
      <c r="BH40" s="5">
        <f t="shared" si="35"/>
        <v>0</v>
      </c>
      <c r="BI40" s="5">
        <f t="shared" si="36"/>
        <v>3</v>
      </c>
      <c r="BJ40" s="5">
        <f t="shared" si="37"/>
        <v>0</v>
      </c>
      <c r="BL40" s="5">
        <f t="shared" si="38"/>
        <v>0</v>
      </c>
      <c r="BM40" s="5">
        <f t="shared" si="39"/>
        <v>0</v>
      </c>
      <c r="BN40" s="5">
        <f t="shared" si="40"/>
        <v>1</v>
      </c>
      <c r="BO40" s="5">
        <f t="shared" si="41"/>
        <v>1</v>
      </c>
      <c r="BP40" s="5">
        <f t="shared" si="42"/>
        <v>0</v>
      </c>
      <c r="BQ40" s="5">
        <f t="shared" si="43"/>
        <v>0</v>
      </c>
      <c r="BR40" s="5">
        <f t="shared" si="44"/>
        <v>0</v>
      </c>
      <c r="BS40" s="5">
        <f t="shared" si="46"/>
        <v>0</v>
      </c>
      <c r="BU40" s="5">
        <f t="shared" si="47"/>
        <v>0</v>
      </c>
      <c r="BV40" s="7">
        <f t="shared" si="31"/>
        <v>5</v>
      </c>
      <c r="BW40" s="6"/>
      <c r="BX40" s="6"/>
      <c r="BY40" s="6"/>
      <c r="BZ40" s="6"/>
      <c r="CA40" s="6"/>
    </row>
    <row r="41" spans="1:74" s="6" customFormat="1" ht="19.5" customHeight="1">
      <c r="A41" s="5">
        <f t="shared" si="45"/>
        <v>37</v>
      </c>
      <c r="B41" s="59" t="s">
        <v>205</v>
      </c>
      <c r="C41" s="38" t="s">
        <v>156</v>
      </c>
      <c r="D41" s="42">
        <f t="shared" si="0"/>
        <v>1</v>
      </c>
      <c r="E41" s="74">
        <v>0</v>
      </c>
      <c r="F41" s="74">
        <v>1</v>
      </c>
      <c r="G41" s="74" t="s">
        <v>104</v>
      </c>
      <c r="H41" s="74" t="s">
        <v>104</v>
      </c>
      <c r="I41" s="74" t="s">
        <v>104</v>
      </c>
      <c r="J41" s="74">
        <v>0</v>
      </c>
      <c r="K41" s="74">
        <v>0</v>
      </c>
      <c r="L41" s="74" t="s">
        <v>104</v>
      </c>
      <c r="M41" s="74" t="s">
        <v>104</v>
      </c>
      <c r="N41" s="74" t="s">
        <v>104</v>
      </c>
      <c r="O41" s="74" t="s">
        <v>104</v>
      </c>
      <c r="P41" s="74" t="s">
        <v>104</v>
      </c>
      <c r="Q41" s="90" t="s">
        <v>104</v>
      </c>
      <c r="R41" s="5"/>
      <c r="S41" s="5"/>
      <c r="T41" s="5">
        <f t="shared" si="1"/>
        <v>1</v>
      </c>
      <c r="U41" s="5">
        <f t="shared" si="2"/>
        <v>0</v>
      </c>
      <c r="V41" s="5">
        <f t="shared" si="3"/>
        <v>0</v>
      </c>
      <c r="W41" s="5">
        <f t="shared" si="4"/>
        <v>0</v>
      </c>
      <c r="X41" s="5">
        <f t="shared" si="5"/>
        <v>0</v>
      </c>
      <c r="Y41" s="5">
        <f t="shared" si="6"/>
        <v>0</v>
      </c>
      <c r="Z41" s="5">
        <f t="shared" si="7"/>
        <v>0</v>
      </c>
      <c r="AA41" s="5">
        <f t="shared" si="8"/>
        <v>0</v>
      </c>
      <c r="AB41" s="5">
        <f t="shared" si="9"/>
        <v>0</v>
      </c>
      <c r="AC41" s="5">
        <f t="shared" si="10"/>
        <v>0</v>
      </c>
      <c r="AD41" s="5">
        <f t="shared" si="11"/>
        <v>0</v>
      </c>
      <c r="AE41" s="5">
        <f t="shared" si="12"/>
        <v>0</v>
      </c>
      <c r="AF41" s="5">
        <f t="shared" si="13"/>
        <v>0</v>
      </c>
      <c r="AG41" s="108"/>
      <c r="AH41" s="5">
        <f t="shared" si="14"/>
        <v>0</v>
      </c>
      <c r="AI41" s="5">
        <f t="shared" si="15"/>
        <v>1</v>
      </c>
      <c r="AJ41" s="5">
        <f t="shared" si="16"/>
        <v>0</v>
      </c>
      <c r="AK41" s="5">
        <f t="shared" si="17"/>
        <v>0</v>
      </c>
      <c r="AL41" s="5">
        <f t="shared" si="18"/>
        <v>0</v>
      </c>
      <c r="AM41" s="5">
        <f t="shared" si="19"/>
        <v>0</v>
      </c>
      <c r="AN41" s="5">
        <f t="shared" si="20"/>
        <v>0</v>
      </c>
      <c r="AO41" s="5">
        <f t="shared" si="21"/>
        <v>0</v>
      </c>
      <c r="AP41" s="5">
        <f t="shared" si="22"/>
        <v>0</v>
      </c>
      <c r="AQ41" s="5">
        <f t="shared" si="23"/>
        <v>0</v>
      </c>
      <c r="AR41" s="5">
        <f t="shared" si="24"/>
        <v>0</v>
      </c>
      <c r="AS41" s="5">
        <f t="shared" si="25"/>
        <v>0</v>
      </c>
      <c r="AT41" s="5">
        <f t="shared" si="26"/>
        <v>0</v>
      </c>
      <c r="AU41" s="7"/>
      <c r="AV41" s="7">
        <f t="shared" si="27"/>
        <v>9</v>
      </c>
      <c r="AW41" s="7">
        <f t="shared" si="48"/>
        <v>1</v>
      </c>
      <c r="AX41" s="5"/>
      <c r="AY41" s="5"/>
      <c r="AZ41" s="5"/>
      <c r="BA41" s="5"/>
      <c r="BB41" s="7">
        <v>37</v>
      </c>
      <c r="BF41" s="5">
        <f t="shared" si="33"/>
        <v>3</v>
      </c>
      <c r="BG41" s="5">
        <f t="shared" si="34"/>
        <v>0</v>
      </c>
      <c r="BH41" s="5">
        <f t="shared" si="35"/>
        <v>1</v>
      </c>
      <c r="BI41" s="5">
        <f t="shared" si="36"/>
        <v>0</v>
      </c>
      <c r="BJ41" s="5">
        <f t="shared" si="37"/>
        <v>0</v>
      </c>
      <c r="BK41" s="5"/>
      <c r="BL41" s="5">
        <f t="shared" si="38"/>
        <v>0</v>
      </c>
      <c r="BM41" s="5">
        <f t="shared" si="39"/>
        <v>0</v>
      </c>
      <c r="BN41" s="5">
        <f t="shared" si="40"/>
        <v>1</v>
      </c>
      <c r="BO41" s="5">
        <f t="shared" si="41"/>
        <v>1</v>
      </c>
      <c r="BP41" s="5">
        <f t="shared" si="42"/>
        <v>0</v>
      </c>
      <c r="BQ41" s="5">
        <f t="shared" si="43"/>
        <v>0</v>
      </c>
      <c r="BR41" s="5">
        <f t="shared" si="44"/>
        <v>0</v>
      </c>
      <c r="BS41" s="5">
        <f t="shared" si="46"/>
        <v>0</v>
      </c>
      <c r="BT41" s="5"/>
      <c r="BU41" s="5">
        <f t="shared" si="47"/>
        <v>0</v>
      </c>
      <c r="BV41" s="7">
        <f t="shared" si="31"/>
        <v>3</v>
      </c>
    </row>
    <row r="42" spans="1:74" s="6" customFormat="1" ht="19.5" customHeight="1">
      <c r="A42" s="5">
        <f t="shared" si="45"/>
        <v>38</v>
      </c>
      <c r="B42" s="59" t="s">
        <v>150</v>
      </c>
      <c r="C42" s="38" t="s">
        <v>141</v>
      </c>
      <c r="D42" s="42">
        <f t="shared" si="0"/>
        <v>0</v>
      </c>
      <c r="E42" s="74" t="s">
        <v>104</v>
      </c>
      <c r="F42" s="74" t="s">
        <v>104</v>
      </c>
      <c r="G42" s="74" t="s">
        <v>104</v>
      </c>
      <c r="H42" s="74" t="s">
        <v>104</v>
      </c>
      <c r="I42" s="74" t="s">
        <v>104</v>
      </c>
      <c r="J42" s="74" t="s">
        <v>104</v>
      </c>
      <c r="K42" s="74" t="s">
        <v>104</v>
      </c>
      <c r="L42" s="74" t="s">
        <v>104</v>
      </c>
      <c r="M42" s="74">
        <v>0</v>
      </c>
      <c r="N42" s="74" t="s">
        <v>104</v>
      </c>
      <c r="O42" s="74">
        <v>0</v>
      </c>
      <c r="P42" s="74">
        <v>0</v>
      </c>
      <c r="Q42" s="90" t="s">
        <v>104</v>
      </c>
      <c r="T42" s="5">
        <f t="shared" si="1"/>
        <v>0</v>
      </c>
      <c r="U42" s="5">
        <f t="shared" si="2"/>
        <v>0</v>
      </c>
      <c r="V42" s="5">
        <f t="shared" si="3"/>
        <v>0</v>
      </c>
      <c r="W42" s="5">
        <f t="shared" si="4"/>
        <v>0</v>
      </c>
      <c r="X42" s="5">
        <f t="shared" si="5"/>
        <v>0</v>
      </c>
      <c r="Y42" s="5">
        <f t="shared" si="6"/>
        <v>0</v>
      </c>
      <c r="Z42" s="5">
        <f t="shared" si="7"/>
        <v>0</v>
      </c>
      <c r="AA42" s="5">
        <f t="shared" si="8"/>
        <v>0</v>
      </c>
      <c r="AB42" s="5">
        <f t="shared" si="9"/>
        <v>0</v>
      </c>
      <c r="AC42" s="5">
        <f t="shared" si="10"/>
        <v>0</v>
      </c>
      <c r="AD42" s="5">
        <f t="shared" si="11"/>
        <v>0</v>
      </c>
      <c r="AE42" s="5">
        <f t="shared" si="12"/>
        <v>0</v>
      </c>
      <c r="AF42" s="5">
        <f t="shared" si="13"/>
        <v>0</v>
      </c>
      <c r="AG42" s="108"/>
      <c r="AH42" s="5">
        <f t="shared" si="14"/>
        <v>0</v>
      </c>
      <c r="AI42" s="5">
        <f t="shared" si="15"/>
        <v>0</v>
      </c>
      <c r="AJ42" s="5">
        <f t="shared" si="16"/>
        <v>0</v>
      </c>
      <c r="AK42" s="5">
        <f t="shared" si="17"/>
        <v>0</v>
      </c>
      <c r="AL42" s="5">
        <f t="shared" si="18"/>
        <v>0</v>
      </c>
      <c r="AM42" s="5">
        <f t="shared" si="19"/>
        <v>0</v>
      </c>
      <c r="AN42" s="5">
        <f t="shared" si="20"/>
        <v>0</v>
      </c>
      <c r="AO42" s="5">
        <f t="shared" si="21"/>
        <v>0</v>
      </c>
      <c r="AP42" s="5">
        <f t="shared" si="22"/>
        <v>0</v>
      </c>
      <c r="AQ42" s="5">
        <f t="shared" si="23"/>
        <v>0</v>
      </c>
      <c r="AR42" s="5">
        <f t="shared" si="24"/>
        <v>0</v>
      </c>
      <c r="AS42" s="5">
        <f t="shared" si="25"/>
        <v>0</v>
      </c>
      <c r="AT42" s="5">
        <f t="shared" si="26"/>
        <v>0</v>
      </c>
      <c r="AU42" s="7"/>
      <c r="AV42" s="7">
        <f t="shared" si="27"/>
        <v>10</v>
      </c>
      <c r="AW42" s="7">
        <f t="shared" si="48"/>
        <v>0</v>
      </c>
      <c r="AX42" s="5"/>
      <c r="BB42" s="7">
        <v>38</v>
      </c>
      <c r="BF42" s="5">
        <f t="shared" si="33"/>
        <v>1</v>
      </c>
      <c r="BG42" s="5">
        <f t="shared" si="34"/>
        <v>0</v>
      </c>
      <c r="BH42" s="5">
        <f t="shared" si="35"/>
        <v>1</v>
      </c>
      <c r="BI42" s="5">
        <f t="shared" si="36"/>
        <v>0</v>
      </c>
      <c r="BJ42" s="5">
        <f t="shared" si="37"/>
        <v>0</v>
      </c>
      <c r="BK42" s="5"/>
      <c r="BL42" s="5">
        <f t="shared" si="38"/>
        <v>0</v>
      </c>
      <c r="BM42" s="5">
        <f t="shared" si="39"/>
        <v>0</v>
      </c>
      <c r="BN42" s="5">
        <f t="shared" si="40"/>
        <v>0</v>
      </c>
      <c r="BO42" s="5">
        <f t="shared" si="41"/>
        <v>0</v>
      </c>
      <c r="BP42" s="5">
        <f t="shared" si="42"/>
        <v>0</v>
      </c>
      <c r="BQ42" s="5">
        <f t="shared" si="43"/>
        <v>0</v>
      </c>
      <c r="BR42" s="5">
        <f t="shared" si="44"/>
        <v>0</v>
      </c>
      <c r="BS42" s="5">
        <f t="shared" si="46"/>
        <v>0</v>
      </c>
      <c r="BT42" s="5"/>
      <c r="BU42" s="5">
        <f t="shared" si="47"/>
        <v>0</v>
      </c>
      <c r="BV42" s="7">
        <f t="shared" si="31"/>
        <v>1</v>
      </c>
    </row>
    <row r="43" spans="1:74" s="5" customFormat="1" ht="19.5" customHeight="1">
      <c r="A43" s="5">
        <f t="shared" si="45"/>
      </c>
      <c r="B43" s="59" t="s">
        <v>199</v>
      </c>
      <c r="C43" s="38" t="s">
        <v>161</v>
      </c>
      <c r="D43" s="42">
        <f t="shared" si="0"/>
        <v>0</v>
      </c>
      <c r="E43" s="74" t="s">
        <v>104</v>
      </c>
      <c r="F43" s="74" t="s">
        <v>104</v>
      </c>
      <c r="G43" s="74" t="s">
        <v>104</v>
      </c>
      <c r="H43" s="74" t="s">
        <v>104</v>
      </c>
      <c r="I43" s="74" t="s">
        <v>104</v>
      </c>
      <c r="J43" s="74" t="s">
        <v>104</v>
      </c>
      <c r="K43" s="74" t="s">
        <v>104</v>
      </c>
      <c r="L43" s="74" t="s">
        <v>104</v>
      </c>
      <c r="M43" s="74" t="s">
        <v>104</v>
      </c>
      <c r="N43" s="74" t="s">
        <v>104</v>
      </c>
      <c r="O43" s="74" t="s">
        <v>104</v>
      </c>
      <c r="P43" s="74" t="s">
        <v>104</v>
      </c>
      <c r="Q43" s="90" t="s">
        <v>104</v>
      </c>
      <c r="T43" s="5">
        <f t="shared" si="1"/>
        <v>0</v>
      </c>
      <c r="U43" s="5">
        <f t="shared" si="2"/>
        <v>0</v>
      </c>
      <c r="V43" s="5">
        <f t="shared" si="3"/>
        <v>0</v>
      </c>
      <c r="W43" s="5">
        <f t="shared" si="4"/>
        <v>0</v>
      </c>
      <c r="X43" s="5">
        <f t="shared" si="5"/>
        <v>0</v>
      </c>
      <c r="Y43" s="5">
        <f t="shared" si="6"/>
        <v>0</v>
      </c>
      <c r="Z43" s="5">
        <f t="shared" si="7"/>
        <v>0</v>
      </c>
      <c r="AA43" s="5">
        <f t="shared" si="8"/>
        <v>0</v>
      </c>
      <c r="AB43" s="5">
        <f t="shared" si="9"/>
        <v>0</v>
      </c>
      <c r="AC43" s="5">
        <f t="shared" si="10"/>
        <v>0</v>
      </c>
      <c r="AD43" s="5">
        <f t="shared" si="11"/>
        <v>0</v>
      </c>
      <c r="AE43" s="5">
        <f t="shared" si="12"/>
        <v>0</v>
      </c>
      <c r="AF43" s="5">
        <f t="shared" si="13"/>
        <v>0</v>
      </c>
      <c r="AG43" s="108"/>
      <c r="AH43" s="5">
        <f t="shared" si="14"/>
        <v>0</v>
      </c>
      <c r="AI43" s="5">
        <f t="shared" si="15"/>
        <v>0</v>
      </c>
      <c r="AJ43" s="5">
        <f t="shared" si="16"/>
        <v>0</v>
      </c>
      <c r="AK43" s="5">
        <f t="shared" si="17"/>
        <v>0</v>
      </c>
      <c r="AL43" s="5">
        <f t="shared" si="18"/>
        <v>0</v>
      </c>
      <c r="AM43" s="5">
        <f t="shared" si="19"/>
        <v>0</v>
      </c>
      <c r="AN43" s="5">
        <f t="shared" si="20"/>
        <v>0</v>
      </c>
      <c r="AO43" s="5">
        <f t="shared" si="21"/>
        <v>0</v>
      </c>
      <c r="AP43" s="5">
        <f t="shared" si="22"/>
        <v>0</v>
      </c>
      <c r="AQ43" s="5">
        <f t="shared" si="23"/>
        <v>0</v>
      </c>
      <c r="AR43" s="5">
        <f t="shared" si="24"/>
        <v>0</v>
      </c>
      <c r="AS43" s="5">
        <f t="shared" si="25"/>
        <v>0</v>
      </c>
      <c r="AT43" s="5">
        <f t="shared" si="26"/>
        <v>0</v>
      </c>
      <c r="AU43" s="7"/>
      <c r="AV43" s="7">
        <f t="shared" si="27"/>
        <v>13</v>
      </c>
      <c r="AW43" s="7">
        <f t="shared" si="48"/>
        <v>0</v>
      </c>
      <c r="AX43" s="6"/>
      <c r="BB43" s="7">
        <v>39</v>
      </c>
      <c r="BF43" s="5">
        <f t="shared" si="33"/>
        <v>0</v>
      </c>
      <c r="BG43" s="5">
        <f t="shared" si="34"/>
        <v>0</v>
      </c>
      <c r="BH43" s="5">
        <f t="shared" si="35"/>
        <v>0</v>
      </c>
      <c r="BI43" s="5">
        <f t="shared" si="36"/>
        <v>0</v>
      </c>
      <c r="BJ43" s="5">
        <f t="shared" si="37"/>
        <v>0</v>
      </c>
      <c r="BL43" s="5">
        <f t="shared" si="38"/>
        <v>0</v>
      </c>
      <c r="BM43" s="5">
        <f t="shared" si="39"/>
        <v>0</v>
      </c>
      <c r="BN43" s="5">
        <f t="shared" si="40"/>
        <v>0</v>
      </c>
      <c r="BO43" s="5">
        <f t="shared" si="41"/>
        <v>0</v>
      </c>
      <c r="BP43" s="5">
        <f t="shared" si="42"/>
        <v>0</v>
      </c>
      <c r="BQ43" s="5">
        <f t="shared" si="43"/>
        <v>0</v>
      </c>
      <c r="BR43" s="5">
        <f t="shared" si="44"/>
        <v>0</v>
      </c>
      <c r="BS43" s="5">
        <f t="shared" si="46"/>
        <v>0</v>
      </c>
      <c r="BU43" s="5">
        <f t="shared" si="47"/>
        <v>0</v>
      </c>
      <c r="BV43" s="7">
        <f t="shared" si="31"/>
        <v>0</v>
      </c>
    </row>
    <row r="44" spans="1:74" s="6" customFormat="1" ht="19.5" customHeight="1">
      <c r="A44" s="5">
        <f t="shared" si="45"/>
      </c>
      <c r="B44" s="59" t="s">
        <v>135</v>
      </c>
      <c r="C44" s="38" t="s">
        <v>136</v>
      </c>
      <c r="D44" s="42">
        <f t="shared" si="0"/>
        <v>0</v>
      </c>
      <c r="E44" s="74" t="s">
        <v>104</v>
      </c>
      <c r="F44" s="74" t="s">
        <v>104</v>
      </c>
      <c r="G44" s="74" t="s">
        <v>104</v>
      </c>
      <c r="H44" s="74" t="s">
        <v>104</v>
      </c>
      <c r="I44" s="74" t="s">
        <v>104</v>
      </c>
      <c r="J44" s="74" t="s">
        <v>104</v>
      </c>
      <c r="K44" s="74" t="s">
        <v>104</v>
      </c>
      <c r="L44" s="74" t="s">
        <v>104</v>
      </c>
      <c r="M44" s="74" t="s">
        <v>104</v>
      </c>
      <c r="N44" s="74" t="s">
        <v>104</v>
      </c>
      <c r="O44" s="74" t="s">
        <v>104</v>
      </c>
      <c r="P44" s="74" t="s">
        <v>104</v>
      </c>
      <c r="Q44" s="90" t="s">
        <v>104</v>
      </c>
      <c r="T44" s="5">
        <f t="shared" si="1"/>
        <v>0</v>
      </c>
      <c r="U44" s="5">
        <f t="shared" si="2"/>
        <v>0</v>
      </c>
      <c r="V44" s="5">
        <f t="shared" si="3"/>
        <v>0</v>
      </c>
      <c r="W44" s="5">
        <f t="shared" si="4"/>
        <v>0</v>
      </c>
      <c r="X44" s="5">
        <f t="shared" si="5"/>
        <v>0</v>
      </c>
      <c r="Y44" s="5">
        <f t="shared" si="6"/>
        <v>0</v>
      </c>
      <c r="Z44" s="5">
        <f t="shared" si="7"/>
        <v>0</v>
      </c>
      <c r="AA44" s="5">
        <f t="shared" si="8"/>
        <v>0</v>
      </c>
      <c r="AB44" s="5">
        <f t="shared" si="9"/>
        <v>0</v>
      </c>
      <c r="AC44" s="5">
        <f t="shared" si="10"/>
        <v>0</v>
      </c>
      <c r="AD44" s="5">
        <f t="shared" si="11"/>
        <v>0</v>
      </c>
      <c r="AE44" s="5">
        <f t="shared" si="12"/>
        <v>0</v>
      </c>
      <c r="AF44" s="5">
        <f t="shared" si="13"/>
        <v>0</v>
      </c>
      <c r="AG44" s="108"/>
      <c r="AH44" s="5">
        <f t="shared" si="14"/>
        <v>0</v>
      </c>
      <c r="AI44" s="5">
        <f t="shared" si="15"/>
        <v>0</v>
      </c>
      <c r="AJ44" s="5">
        <f t="shared" si="16"/>
        <v>0</v>
      </c>
      <c r="AK44" s="5">
        <f t="shared" si="17"/>
        <v>0</v>
      </c>
      <c r="AL44" s="5">
        <f t="shared" si="18"/>
        <v>0</v>
      </c>
      <c r="AM44" s="5">
        <f t="shared" si="19"/>
        <v>0</v>
      </c>
      <c r="AN44" s="5">
        <f t="shared" si="20"/>
        <v>0</v>
      </c>
      <c r="AO44" s="5">
        <f t="shared" si="21"/>
        <v>0</v>
      </c>
      <c r="AP44" s="5">
        <f t="shared" si="22"/>
        <v>0</v>
      </c>
      <c r="AQ44" s="5">
        <f t="shared" si="23"/>
        <v>0</v>
      </c>
      <c r="AR44" s="5">
        <f t="shared" si="24"/>
        <v>0</v>
      </c>
      <c r="AS44" s="5">
        <f t="shared" si="25"/>
        <v>0</v>
      </c>
      <c r="AT44" s="5">
        <f t="shared" si="26"/>
        <v>0</v>
      </c>
      <c r="AU44" s="7"/>
      <c r="AV44" s="7">
        <f t="shared" si="27"/>
        <v>13</v>
      </c>
      <c r="AW44" s="7">
        <f t="shared" si="48"/>
        <v>0</v>
      </c>
      <c r="AY44" s="5"/>
      <c r="AZ44" s="5"/>
      <c r="BA44" s="5"/>
      <c r="BB44" s="7">
        <v>40</v>
      </c>
      <c r="BF44" s="5">
        <f t="shared" si="33"/>
        <v>0</v>
      </c>
      <c r="BG44" s="5">
        <f t="shared" si="34"/>
        <v>0</v>
      </c>
      <c r="BH44" s="5">
        <f t="shared" si="35"/>
        <v>0</v>
      </c>
      <c r="BI44" s="5">
        <f t="shared" si="36"/>
        <v>0</v>
      </c>
      <c r="BJ44" s="5">
        <f t="shared" si="37"/>
        <v>0</v>
      </c>
      <c r="BK44" s="5"/>
      <c r="BL44" s="5">
        <f t="shared" si="38"/>
        <v>0</v>
      </c>
      <c r="BM44" s="5">
        <f t="shared" si="39"/>
        <v>0</v>
      </c>
      <c r="BN44" s="5">
        <f t="shared" si="40"/>
        <v>0</v>
      </c>
      <c r="BO44" s="5">
        <f t="shared" si="41"/>
        <v>0</v>
      </c>
      <c r="BP44" s="5">
        <f t="shared" si="42"/>
        <v>0</v>
      </c>
      <c r="BQ44" s="5">
        <f t="shared" si="43"/>
        <v>0</v>
      </c>
      <c r="BR44" s="5">
        <f t="shared" si="44"/>
        <v>0</v>
      </c>
      <c r="BS44" s="5">
        <f t="shared" si="46"/>
        <v>0</v>
      </c>
      <c r="BT44" s="5"/>
      <c r="BU44" s="5">
        <f t="shared" si="47"/>
        <v>0</v>
      </c>
      <c r="BV44" s="7">
        <f t="shared" si="31"/>
        <v>0</v>
      </c>
    </row>
    <row r="45" spans="1:74" s="6" customFormat="1" ht="19.5" customHeight="1">
      <c r="A45" s="5">
        <f t="shared" si="45"/>
      </c>
      <c r="B45" s="59"/>
      <c r="C45" s="5"/>
      <c r="D45" s="42">
        <f t="shared" si="0"/>
        <v>0</v>
      </c>
      <c r="E45" s="74" t="s">
        <v>104</v>
      </c>
      <c r="F45" s="74" t="s">
        <v>104</v>
      </c>
      <c r="G45" s="74" t="s">
        <v>104</v>
      </c>
      <c r="H45" s="74" t="s">
        <v>104</v>
      </c>
      <c r="I45" s="74" t="s">
        <v>104</v>
      </c>
      <c r="J45" s="74" t="s">
        <v>104</v>
      </c>
      <c r="K45" s="74" t="s">
        <v>104</v>
      </c>
      <c r="L45" s="74" t="s">
        <v>104</v>
      </c>
      <c r="M45" s="74" t="s">
        <v>104</v>
      </c>
      <c r="N45" s="74" t="s">
        <v>104</v>
      </c>
      <c r="O45" s="74" t="s">
        <v>104</v>
      </c>
      <c r="P45" s="74" t="s">
        <v>104</v>
      </c>
      <c r="Q45" s="90" t="s">
        <v>104</v>
      </c>
      <c r="R45" s="5"/>
      <c r="S45" s="5"/>
      <c r="T45" s="5">
        <f t="shared" si="1"/>
        <v>0</v>
      </c>
      <c r="U45" s="5">
        <f t="shared" si="2"/>
        <v>0</v>
      </c>
      <c r="V45" s="5">
        <f t="shared" si="3"/>
        <v>0</v>
      </c>
      <c r="W45" s="5">
        <f t="shared" si="4"/>
        <v>0</v>
      </c>
      <c r="X45" s="5">
        <f t="shared" si="5"/>
        <v>0</v>
      </c>
      <c r="Y45" s="5">
        <f t="shared" si="6"/>
        <v>0</v>
      </c>
      <c r="Z45" s="5">
        <f t="shared" si="7"/>
        <v>0</v>
      </c>
      <c r="AA45" s="5">
        <f t="shared" si="8"/>
        <v>0</v>
      </c>
      <c r="AB45" s="5">
        <f t="shared" si="9"/>
        <v>0</v>
      </c>
      <c r="AC45" s="5">
        <f t="shared" si="10"/>
        <v>0</v>
      </c>
      <c r="AD45" s="5">
        <f t="shared" si="11"/>
        <v>0</v>
      </c>
      <c r="AE45" s="5">
        <f t="shared" si="12"/>
        <v>0</v>
      </c>
      <c r="AF45" s="5">
        <f t="shared" si="13"/>
        <v>0</v>
      </c>
      <c r="AG45" s="108"/>
      <c r="AH45" s="5">
        <f t="shared" si="14"/>
        <v>0</v>
      </c>
      <c r="AI45" s="5">
        <f t="shared" si="15"/>
        <v>0</v>
      </c>
      <c r="AJ45" s="5">
        <f t="shared" si="16"/>
        <v>0</v>
      </c>
      <c r="AK45" s="5">
        <f t="shared" si="17"/>
        <v>0</v>
      </c>
      <c r="AL45" s="5">
        <f t="shared" si="18"/>
        <v>0</v>
      </c>
      <c r="AM45" s="5">
        <f t="shared" si="19"/>
        <v>0</v>
      </c>
      <c r="AN45" s="5">
        <f t="shared" si="20"/>
        <v>0</v>
      </c>
      <c r="AO45" s="5">
        <f t="shared" si="21"/>
        <v>0</v>
      </c>
      <c r="AP45" s="5">
        <f t="shared" si="22"/>
        <v>0</v>
      </c>
      <c r="AQ45" s="5">
        <f t="shared" si="23"/>
        <v>0</v>
      </c>
      <c r="AR45" s="5">
        <f t="shared" si="24"/>
        <v>0</v>
      </c>
      <c r="AS45" s="5">
        <f t="shared" si="25"/>
        <v>0</v>
      </c>
      <c r="AT45" s="5">
        <f t="shared" si="26"/>
        <v>0</v>
      </c>
      <c r="AU45" s="7"/>
      <c r="AV45" s="7">
        <f t="shared" si="27"/>
        <v>13</v>
      </c>
      <c r="AW45" s="7">
        <f t="shared" si="48"/>
        <v>0</v>
      </c>
      <c r="AX45" s="5"/>
      <c r="AY45" s="5"/>
      <c r="AZ45" s="5"/>
      <c r="BA45" s="5"/>
      <c r="BB45" s="7">
        <v>41</v>
      </c>
      <c r="BF45" s="5">
        <f t="shared" si="33"/>
        <v>0</v>
      </c>
      <c r="BG45" s="5">
        <f t="shared" si="34"/>
        <v>0</v>
      </c>
      <c r="BH45" s="5">
        <f t="shared" si="35"/>
        <v>0</v>
      </c>
      <c r="BI45" s="5">
        <f t="shared" si="36"/>
        <v>0</v>
      </c>
      <c r="BJ45" s="5">
        <f t="shared" si="37"/>
        <v>0</v>
      </c>
      <c r="BK45" s="5"/>
      <c r="BL45" s="5">
        <f t="shared" si="38"/>
        <v>0</v>
      </c>
      <c r="BM45" s="5">
        <f t="shared" si="39"/>
        <v>0</v>
      </c>
      <c r="BN45" s="5">
        <f t="shared" si="40"/>
        <v>0</v>
      </c>
      <c r="BO45" s="5">
        <f t="shared" si="41"/>
        <v>0</v>
      </c>
      <c r="BP45" s="5">
        <f t="shared" si="42"/>
        <v>0</v>
      </c>
      <c r="BQ45" s="5">
        <f t="shared" si="43"/>
        <v>0</v>
      </c>
      <c r="BR45" s="5">
        <f t="shared" si="44"/>
        <v>0</v>
      </c>
      <c r="BS45" s="5">
        <f t="shared" si="46"/>
        <v>0</v>
      </c>
      <c r="BT45" s="5"/>
      <c r="BU45" s="5">
        <f t="shared" si="47"/>
        <v>0</v>
      </c>
      <c r="BV45" s="7">
        <f t="shared" si="31"/>
        <v>0</v>
      </c>
    </row>
    <row r="46" spans="1:74" s="6" customFormat="1" ht="19.5" customHeight="1">
      <c r="A46" s="5">
        <f t="shared" si="45"/>
      </c>
      <c r="B46" s="59"/>
      <c r="C46" s="5"/>
      <c r="D46" s="42">
        <f t="shared" si="0"/>
        <v>0</v>
      </c>
      <c r="E46" s="74" t="s">
        <v>104</v>
      </c>
      <c r="F46" s="74" t="s">
        <v>104</v>
      </c>
      <c r="G46" s="74" t="s">
        <v>104</v>
      </c>
      <c r="H46" s="74" t="s">
        <v>104</v>
      </c>
      <c r="I46" s="74" t="s">
        <v>104</v>
      </c>
      <c r="J46" s="74" t="s">
        <v>104</v>
      </c>
      <c r="K46" s="74" t="s">
        <v>104</v>
      </c>
      <c r="L46" s="74" t="s">
        <v>104</v>
      </c>
      <c r="M46" s="74" t="s">
        <v>104</v>
      </c>
      <c r="N46" s="74" t="s">
        <v>104</v>
      </c>
      <c r="O46" s="74" t="s">
        <v>104</v>
      </c>
      <c r="P46" s="74" t="s">
        <v>104</v>
      </c>
      <c r="Q46" s="90" t="s">
        <v>104</v>
      </c>
      <c r="T46" s="5">
        <f t="shared" si="1"/>
        <v>0</v>
      </c>
      <c r="U46" s="5">
        <f t="shared" si="2"/>
        <v>0</v>
      </c>
      <c r="V46" s="5">
        <f t="shared" si="3"/>
        <v>0</v>
      </c>
      <c r="W46" s="5">
        <f t="shared" si="4"/>
        <v>0</v>
      </c>
      <c r="X46" s="5">
        <f t="shared" si="5"/>
        <v>0</v>
      </c>
      <c r="Y46" s="5">
        <f t="shared" si="6"/>
        <v>0</v>
      </c>
      <c r="Z46" s="5">
        <f t="shared" si="7"/>
        <v>0</v>
      </c>
      <c r="AA46" s="5">
        <f t="shared" si="8"/>
        <v>0</v>
      </c>
      <c r="AB46" s="5">
        <f t="shared" si="9"/>
        <v>0</v>
      </c>
      <c r="AC46" s="5">
        <f t="shared" si="10"/>
        <v>0</v>
      </c>
      <c r="AD46" s="5">
        <f t="shared" si="11"/>
        <v>0</v>
      </c>
      <c r="AE46" s="5">
        <f t="shared" si="12"/>
        <v>0</v>
      </c>
      <c r="AF46" s="5">
        <f t="shared" si="13"/>
        <v>0</v>
      </c>
      <c r="AG46" s="108"/>
      <c r="AH46" s="5">
        <f t="shared" si="14"/>
        <v>0</v>
      </c>
      <c r="AI46" s="5">
        <f t="shared" si="15"/>
        <v>0</v>
      </c>
      <c r="AJ46" s="5">
        <f t="shared" si="16"/>
        <v>0</v>
      </c>
      <c r="AK46" s="5">
        <f t="shared" si="17"/>
        <v>0</v>
      </c>
      <c r="AL46" s="5">
        <f t="shared" si="18"/>
        <v>0</v>
      </c>
      <c r="AM46" s="5">
        <f t="shared" si="19"/>
        <v>0</v>
      </c>
      <c r="AN46" s="5">
        <f t="shared" si="20"/>
        <v>0</v>
      </c>
      <c r="AO46" s="5">
        <f t="shared" si="21"/>
        <v>0</v>
      </c>
      <c r="AP46" s="5">
        <f t="shared" si="22"/>
        <v>0</v>
      </c>
      <c r="AQ46" s="5">
        <f t="shared" si="23"/>
        <v>0</v>
      </c>
      <c r="AR46" s="5">
        <f t="shared" si="24"/>
        <v>0</v>
      </c>
      <c r="AS46" s="5">
        <f t="shared" si="25"/>
        <v>0</v>
      </c>
      <c r="AT46" s="5">
        <f t="shared" si="26"/>
        <v>0</v>
      </c>
      <c r="AU46" s="7"/>
      <c r="AV46" s="7">
        <f t="shared" si="27"/>
        <v>13</v>
      </c>
      <c r="AW46" s="7">
        <f t="shared" si="48"/>
        <v>0</v>
      </c>
      <c r="AX46" s="5"/>
      <c r="BB46" s="7">
        <v>42</v>
      </c>
      <c r="BF46" s="5">
        <f t="shared" si="33"/>
        <v>0</v>
      </c>
      <c r="BG46" s="5">
        <f t="shared" si="34"/>
        <v>0</v>
      </c>
      <c r="BH46" s="5">
        <f t="shared" si="35"/>
        <v>0</v>
      </c>
      <c r="BI46" s="5">
        <f t="shared" si="36"/>
        <v>0</v>
      </c>
      <c r="BJ46" s="5">
        <f t="shared" si="37"/>
        <v>0</v>
      </c>
      <c r="BK46" s="5"/>
      <c r="BL46" s="5">
        <f t="shared" si="38"/>
        <v>0</v>
      </c>
      <c r="BM46" s="5">
        <f t="shared" si="39"/>
        <v>0</v>
      </c>
      <c r="BN46" s="5">
        <f t="shared" si="40"/>
        <v>0</v>
      </c>
      <c r="BO46" s="5">
        <f t="shared" si="41"/>
        <v>0</v>
      </c>
      <c r="BP46" s="5">
        <f t="shared" si="42"/>
        <v>0</v>
      </c>
      <c r="BQ46" s="5">
        <f t="shared" si="43"/>
        <v>0</v>
      </c>
      <c r="BR46" s="5">
        <f t="shared" si="44"/>
        <v>0</v>
      </c>
      <c r="BS46" s="5">
        <f t="shared" si="46"/>
        <v>0</v>
      </c>
      <c r="BT46" s="5"/>
      <c r="BU46" s="5">
        <f t="shared" si="47"/>
        <v>0</v>
      </c>
      <c r="BV46" s="7">
        <f t="shared" si="31"/>
        <v>0</v>
      </c>
    </row>
    <row r="47" spans="1:74" s="5" customFormat="1" ht="19.5" customHeight="1">
      <c r="A47" s="5">
        <f t="shared" si="45"/>
      </c>
      <c r="B47" s="59"/>
      <c r="C47" s="101"/>
      <c r="D47" s="42">
        <f t="shared" si="0"/>
        <v>0</v>
      </c>
      <c r="E47" s="74" t="s">
        <v>104</v>
      </c>
      <c r="F47" s="74" t="s">
        <v>104</v>
      </c>
      <c r="G47" s="74" t="s">
        <v>104</v>
      </c>
      <c r="H47" s="74" t="s">
        <v>104</v>
      </c>
      <c r="I47" s="74" t="s">
        <v>104</v>
      </c>
      <c r="J47" s="74" t="s">
        <v>104</v>
      </c>
      <c r="K47" s="74" t="s">
        <v>104</v>
      </c>
      <c r="L47" s="74" t="s">
        <v>104</v>
      </c>
      <c r="M47" s="74" t="s">
        <v>104</v>
      </c>
      <c r="N47" s="74" t="s">
        <v>104</v>
      </c>
      <c r="O47" s="74" t="s">
        <v>104</v>
      </c>
      <c r="P47" s="74" t="s">
        <v>104</v>
      </c>
      <c r="Q47" s="90" t="s">
        <v>104</v>
      </c>
      <c r="S47" s="6"/>
      <c r="T47" s="5">
        <f t="shared" si="1"/>
        <v>0</v>
      </c>
      <c r="U47" s="5">
        <f t="shared" si="2"/>
        <v>0</v>
      </c>
      <c r="V47" s="5">
        <f t="shared" si="3"/>
        <v>0</v>
      </c>
      <c r="W47" s="5">
        <f t="shared" si="4"/>
        <v>0</v>
      </c>
      <c r="X47" s="5">
        <f t="shared" si="5"/>
        <v>0</v>
      </c>
      <c r="Y47" s="5">
        <f t="shared" si="6"/>
        <v>0</v>
      </c>
      <c r="Z47" s="5">
        <f t="shared" si="7"/>
        <v>0</v>
      </c>
      <c r="AA47" s="5">
        <f t="shared" si="8"/>
        <v>0</v>
      </c>
      <c r="AB47" s="5">
        <f t="shared" si="9"/>
        <v>0</v>
      </c>
      <c r="AC47" s="5">
        <f t="shared" si="10"/>
        <v>0</v>
      </c>
      <c r="AD47" s="5">
        <f t="shared" si="11"/>
        <v>0</v>
      </c>
      <c r="AE47" s="5">
        <f t="shared" si="12"/>
        <v>0</v>
      </c>
      <c r="AF47" s="5">
        <f t="shared" si="13"/>
        <v>0</v>
      </c>
      <c r="AG47" s="108"/>
      <c r="AH47" s="5">
        <f t="shared" si="14"/>
        <v>0</v>
      </c>
      <c r="AI47" s="5">
        <f t="shared" si="15"/>
        <v>0</v>
      </c>
      <c r="AJ47" s="5">
        <f t="shared" si="16"/>
        <v>0</v>
      </c>
      <c r="AK47" s="5">
        <f t="shared" si="17"/>
        <v>0</v>
      </c>
      <c r="AL47" s="5">
        <f t="shared" si="18"/>
        <v>0</v>
      </c>
      <c r="AM47" s="5">
        <f t="shared" si="19"/>
        <v>0</v>
      </c>
      <c r="AN47" s="5">
        <f t="shared" si="20"/>
        <v>0</v>
      </c>
      <c r="AO47" s="5">
        <f t="shared" si="21"/>
        <v>0</v>
      </c>
      <c r="AP47" s="5">
        <f t="shared" si="22"/>
        <v>0</v>
      </c>
      <c r="AQ47" s="5">
        <f t="shared" si="23"/>
        <v>0</v>
      </c>
      <c r="AR47" s="5">
        <f t="shared" si="24"/>
        <v>0</v>
      </c>
      <c r="AS47" s="5">
        <f t="shared" si="25"/>
        <v>0</v>
      </c>
      <c r="AT47" s="5">
        <f t="shared" si="26"/>
        <v>0</v>
      </c>
      <c r="AU47" s="7"/>
      <c r="AV47" s="7">
        <f t="shared" si="27"/>
        <v>13</v>
      </c>
      <c r="AW47" s="7">
        <f t="shared" si="48"/>
        <v>0</v>
      </c>
      <c r="BB47" s="7">
        <v>43</v>
      </c>
      <c r="BF47" s="5">
        <f t="shared" si="33"/>
        <v>0</v>
      </c>
      <c r="BG47" s="5">
        <f t="shared" si="34"/>
        <v>0</v>
      </c>
      <c r="BH47" s="5">
        <f t="shared" si="35"/>
        <v>0</v>
      </c>
      <c r="BI47" s="5">
        <f t="shared" si="36"/>
        <v>0</v>
      </c>
      <c r="BJ47" s="5">
        <f t="shared" si="37"/>
        <v>0</v>
      </c>
      <c r="BL47" s="5">
        <f t="shared" si="38"/>
        <v>0</v>
      </c>
      <c r="BM47" s="5">
        <f t="shared" si="39"/>
        <v>0</v>
      </c>
      <c r="BN47" s="5">
        <f t="shared" si="40"/>
        <v>0</v>
      </c>
      <c r="BO47" s="5">
        <f t="shared" si="41"/>
        <v>0</v>
      </c>
      <c r="BP47" s="5">
        <f t="shared" si="42"/>
        <v>0</v>
      </c>
      <c r="BQ47" s="5">
        <f t="shared" si="43"/>
        <v>0</v>
      </c>
      <c r="BR47" s="5">
        <f t="shared" si="44"/>
        <v>0</v>
      </c>
      <c r="BS47" s="5">
        <f t="shared" si="46"/>
        <v>0</v>
      </c>
      <c r="BU47" s="5">
        <f t="shared" si="47"/>
        <v>0</v>
      </c>
      <c r="BV47" s="7">
        <f t="shared" si="31"/>
        <v>0</v>
      </c>
    </row>
    <row r="48" spans="1:74" s="6" customFormat="1" ht="19.5" customHeight="1">
      <c r="A48" s="5">
        <f aca="true" t="shared" si="49" ref="A48:A66">IF(AV48=12,"",IF(AND(E48=E47,F48=F47,G48=G47,H48=H47,J48=J47,K48=K47,L48=L47,M48=M47,N48=N47,O48=O47,P48=P47,Q48=Q47),A47,IF(D47=0,A47,BB48)))</f>
      </c>
      <c r="B48" s="59"/>
      <c r="C48" s="5"/>
      <c r="D48" s="42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90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7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7"/>
      <c r="AV48" s="7"/>
      <c r="AW48" s="7"/>
      <c r="AX48" s="5"/>
      <c r="BB48" s="7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7"/>
    </row>
    <row r="49" spans="1:74" s="5" customFormat="1" ht="19.5" customHeight="1">
      <c r="A49" s="5">
        <f t="shared" si="49"/>
      </c>
      <c r="B49" s="59"/>
      <c r="D49" s="42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90"/>
      <c r="R49" s="6"/>
      <c r="S49" s="6"/>
      <c r="AG49" s="7"/>
      <c r="AU49" s="7"/>
      <c r="AV49" s="7"/>
      <c r="AW49" s="7"/>
      <c r="AX49" s="6"/>
      <c r="AY49" s="6"/>
      <c r="AZ49" s="6"/>
      <c r="BA49" s="6"/>
      <c r="BB49" s="7"/>
      <c r="BV49" s="7"/>
    </row>
    <row r="50" spans="1:74" s="6" customFormat="1" ht="19.5" customHeight="1">
      <c r="A50" s="5">
        <f t="shared" si="49"/>
      </c>
      <c r="B50" s="78"/>
      <c r="C50" s="5"/>
      <c r="D50" s="42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90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7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7"/>
      <c r="AV50" s="7"/>
      <c r="AW50" s="7"/>
      <c r="AX50" s="5"/>
      <c r="BB50" s="7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7"/>
    </row>
    <row r="51" spans="1:74" s="5" customFormat="1" ht="19.5" customHeight="1">
      <c r="A51" s="5">
        <f t="shared" si="49"/>
      </c>
      <c r="B51" s="59"/>
      <c r="D51" s="42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90"/>
      <c r="AG51" s="7"/>
      <c r="AU51" s="7"/>
      <c r="AV51" s="7"/>
      <c r="AW51" s="7"/>
      <c r="BB51" s="7"/>
      <c r="BV51" s="7"/>
    </row>
    <row r="52" spans="1:74" s="6" customFormat="1" ht="19.5" customHeight="1">
      <c r="A52" s="5">
        <f t="shared" si="49"/>
      </c>
      <c r="B52" s="59"/>
      <c r="C52" s="5"/>
      <c r="D52" s="42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90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7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7"/>
      <c r="AV52" s="7"/>
      <c r="AW52" s="7"/>
      <c r="AX52" s="5"/>
      <c r="BB52" s="7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7"/>
    </row>
    <row r="53" spans="1:74" s="6" customFormat="1" ht="19.5" customHeight="1">
      <c r="A53" s="5">
        <f t="shared" si="49"/>
      </c>
      <c r="B53" s="59"/>
      <c r="C53" s="5"/>
      <c r="D53" s="42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90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7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7"/>
      <c r="AV53" s="7"/>
      <c r="AW53" s="7"/>
      <c r="BB53" s="7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7"/>
    </row>
    <row r="54" spans="1:74" s="6" customFormat="1" ht="19.5" customHeight="1">
      <c r="A54" s="5">
        <f t="shared" si="49"/>
      </c>
      <c r="B54" s="59"/>
      <c r="C54" s="5"/>
      <c r="D54" s="42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90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7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7"/>
      <c r="AV54" s="7"/>
      <c r="AW54" s="7"/>
      <c r="AX54" s="5"/>
      <c r="AY54" s="5"/>
      <c r="AZ54" s="5"/>
      <c r="BA54" s="5"/>
      <c r="BB54" s="7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7"/>
    </row>
    <row r="55" spans="1:74" s="6" customFormat="1" ht="19.5" customHeight="1">
      <c r="A55" s="5">
        <f t="shared" si="49"/>
      </c>
      <c r="B55" s="59"/>
      <c r="C55" s="5"/>
      <c r="D55" s="42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90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7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7"/>
      <c r="AV55" s="7"/>
      <c r="AW55" s="7"/>
      <c r="AX55" s="5"/>
      <c r="AY55" s="5"/>
      <c r="AZ55" s="5"/>
      <c r="BA55" s="5"/>
      <c r="BB55" s="7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7"/>
    </row>
    <row r="56" spans="1:74" s="5" customFormat="1" ht="19.5" customHeight="1">
      <c r="A56" s="5">
        <f t="shared" si="49"/>
      </c>
      <c r="B56" s="59"/>
      <c r="D56" s="42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90"/>
      <c r="R56" s="6"/>
      <c r="S56" s="6"/>
      <c r="AG56" s="7"/>
      <c r="AU56" s="7"/>
      <c r="AV56" s="7"/>
      <c r="AW56" s="7"/>
      <c r="AX56" s="6"/>
      <c r="BB56" s="7"/>
      <c r="BV56" s="7"/>
    </row>
    <row r="57" spans="1:74" s="6" customFormat="1" ht="19.5" customHeight="1">
      <c r="A57" s="5">
        <f t="shared" si="49"/>
      </c>
      <c r="B57" s="59"/>
      <c r="C57" s="5"/>
      <c r="D57" s="42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9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7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7"/>
      <c r="AV57" s="7"/>
      <c r="AW57" s="7"/>
      <c r="BB57" s="7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7"/>
    </row>
    <row r="58" spans="1:74" s="6" customFormat="1" ht="19.5" customHeight="1">
      <c r="A58" s="5">
        <f t="shared" si="49"/>
      </c>
      <c r="B58" s="59"/>
      <c r="C58" s="5"/>
      <c r="D58" s="42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9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7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7"/>
      <c r="AV58" s="7"/>
      <c r="AW58" s="7"/>
      <c r="AY58" s="5"/>
      <c r="AZ58" s="5"/>
      <c r="BA58" s="5"/>
      <c r="BB58" s="7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7"/>
    </row>
    <row r="59" spans="1:74" s="5" customFormat="1" ht="19.5" customHeight="1">
      <c r="A59" s="5">
        <f t="shared" si="49"/>
      </c>
      <c r="B59" s="59"/>
      <c r="D59" s="42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90"/>
      <c r="R59" s="6"/>
      <c r="S59" s="6"/>
      <c r="AG59" s="7"/>
      <c r="AU59" s="7"/>
      <c r="AV59" s="7"/>
      <c r="AW59" s="7"/>
      <c r="AX59" s="6"/>
      <c r="AY59" s="6"/>
      <c r="AZ59" s="6"/>
      <c r="BA59" s="6"/>
      <c r="BB59" s="7"/>
      <c r="BV59" s="7"/>
    </row>
    <row r="60" spans="1:74" s="5" customFormat="1" ht="19.5" customHeight="1">
      <c r="A60" s="5">
        <f t="shared" si="49"/>
      </c>
      <c r="B60" s="59"/>
      <c r="D60" s="42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90"/>
      <c r="R60" s="6"/>
      <c r="S60" s="6"/>
      <c r="AG60" s="7"/>
      <c r="AU60" s="7"/>
      <c r="AV60" s="7"/>
      <c r="AW60" s="7"/>
      <c r="AX60" s="6"/>
      <c r="BB60" s="7"/>
      <c r="BV60" s="7"/>
    </row>
    <row r="61" spans="1:74" s="5" customFormat="1" ht="19.5" customHeight="1">
      <c r="A61" s="5">
        <f t="shared" si="49"/>
      </c>
      <c r="B61" s="59"/>
      <c r="D61" s="42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90"/>
      <c r="R61" s="6"/>
      <c r="S61" s="6"/>
      <c r="AG61" s="7"/>
      <c r="AU61" s="7"/>
      <c r="AV61" s="7"/>
      <c r="AW61" s="7"/>
      <c r="AX61" s="6"/>
      <c r="AY61" s="6"/>
      <c r="AZ61" s="6"/>
      <c r="BA61" s="6"/>
      <c r="BB61" s="7"/>
      <c r="BV61" s="7"/>
    </row>
    <row r="62" spans="1:74" s="5" customFormat="1" ht="19.5" customHeight="1">
      <c r="A62" s="5">
        <f t="shared" si="49"/>
      </c>
      <c r="B62" s="59"/>
      <c r="D62" s="42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90"/>
      <c r="AG62" s="7"/>
      <c r="AU62" s="7"/>
      <c r="AV62" s="7"/>
      <c r="AW62" s="7"/>
      <c r="AX62" s="6"/>
      <c r="AY62" s="6"/>
      <c r="AZ62" s="6"/>
      <c r="BA62" s="6"/>
      <c r="BB62" s="7"/>
      <c r="BV62" s="7"/>
    </row>
    <row r="63" spans="1:74" s="6" customFormat="1" ht="19.5" customHeight="1">
      <c r="A63" s="5">
        <f t="shared" si="49"/>
      </c>
      <c r="B63" s="59"/>
      <c r="C63" s="5"/>
      <c r="D63" s="42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90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7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7"/>
      <c r="AV63" s="7"/>
      <c r="AW63" s="7"/>
      <c r="BB63" s="7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7"/>
    </row>
    <row r="64" spans="1:74" s="6" customFormat="1" ht="19.5" customHeight="1">
      <c r="A64" s="5">
        <f t="shared" si="49"/>
      </c>
      <c r="B64" s="59"/>
      <c r="C64" s="5"/>
      <c r="D64" s="42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90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7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7"/>
      <c r="AV64" s="7"/>
      <c r="AW64" s="7"/>
      <c r="BB64" s="7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7"/>
    </row>
    <row r="65" spans="1:74" s="6" customFormat="1" ht="19.5" customHeight="1">
      <c r="A65" s="5">
        <f t="shared" si="49"/>
      </c>
      <c r="B65" s="59"/>
      <c r="C65" s="5"/>
      <c r="D65" s="42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90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7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7"/>
      <c r="AV65" s="7"/>
      <c r="AW65" s="7"/>
      <c r="AX65" s="5"/>
      <c r="BB65" s="7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7"/>
    </row>
    <row r="66" spans="1:74" s="5" customFormat="1" ht="19.5" customHeight="1">
      <c r="A66" s="5">
        <f t="shared" si="49"/>
      </c>
      <c r="B66" s="59"/>
      <c r="D66" s="42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90"/>
      <c r="AG66" s="7"/>
      <c r="AU66" s="7"/>
      <c r="AV66" s="7"/>
      <c r="AW66" s="7"/>
      <c r="AX66" s="6"/>
      <c r="BB66" s="7"/>
      <c r="BV66" s="7"/>
    </row>
    <row r="67" spans="1:85" s="5" customFormat="1" ht="19.5" customHeight="1">
      <c r="A67" s="5">
        <f aca="true" t="shared" si="50" ref="A67:A87">IF(AV67=12,"",IF(AND(E67=E66,F67=F66,G67=G66,H67=H66,J67=J66,K67=K66,L67=L66,M67=M66,N67=N66,O67=O66,P67=P66,Q67=Q66),A66,IF(D66=0,A66,BB67)))</f>
      </c>
      <c r="B67" s="59"/>
      <c r="D67" s="42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90"/>
      <c r="AG67" s="7"/>
      <c r="AU67" s="7"/>
      <c r="AV67" s="7"/>
      <c r="AW67" s="7"/>
      <c r="AX67" s="6"/>
      <c r="BB67" s="7"/>
      <c r="BC67" s="6"/>
      <c r="BD67" s="6"/>
      <c r="BE67" s="6"/>
      <c r="BV67" s="7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</row>
    <row r="68" spans="1:74" s="6" customFormat="1" ht="19.5" customHeight="1">
      <c r="A68" s="5">
        <f t="shared" si="50"/>
      </c>
      <c r="B68" s="59"/>
      <c r="C68" s="5"/>
      <c r="D68" s="42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90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7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7"/>
      <c r="AV68" s="7"/>
      <c r="AW68" s="7"/>
      <c r="AX68" s="5"/>
      <c r="BB68" s="7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7"/>
    </row>
    <row r="69" spans="1:137" s="5" customFormat="1" ht="19.5" customHeight="1">
      <c r="A69" s="5">
        <f t="shared" si="50"/>
      </c>
      <c r="B69" s="59"/>
      <c r="D69" s="42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90"/>
      <c r="AG69" s="7"/>
      <c r="AU69" s="7"/>
      <c r="AV69" s="7"/>
      <c r="AW69" s="7"/>
      <c r="AX69" s="6"/>
      <c r="BB69" s="7"/>
      <c r="BC69" s="6"/>
      <c r="BD69" s="6"/>
      <c r="BE69" s="6"/>
      <c r="BV69" s="7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</row>
    <row r="70" spans="1:85" s="6" customFormat="1" ht="19.5" customHeight="1">
      <c r="A70" s="5">
        <f t="shared" si="50"/>
      </c>
      <c r="B70" s="59"/>
      <c r="C70" s="5"/>
      <c r="D70" s="42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90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7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7"/>
      <c r="AV70" s="7"/>
      <c r="AW70" s="7"/>
      <c r="AY70" s="5"/>
      <c r="AZ70" s="5"/>
      <c r="BA70" s="5"/>
      <c r="BB70" s="7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7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1:85" s="6" customFormat="1" ht="19.5" customHeight="1">
      <c r="A71" s="5">
        <f t="shared" si="50"/>
      </c>
      <c r="B71" s="59"/>
      <c r="C71" s="5"/>
      <c r="D71" s="42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90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7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7"/>
      <c r="AV71" s="7"/>
      <c r="AW71" s="7"/>
      <c r="AX71" s="5"/>
      <c r="BB71" s="7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7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74" s="6" customFormat="1" ht="19.5" customHeight="1">
      <c r="A72" s="5">
        <f t="shared" si="50"/>
      </c>
      <c r="B72" s="59"/>
      <c r="C72" s="5"/>
      <c r="D72" s="42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90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7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7"/>
      <c r="AV72" s="7"/>
      <c r="AW72" s="7"/>
      <c r="AX72" s="5"/>
      <c r="BB72" s="7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7"/>
    </row>
    <row r="73" spans="1:74" s="6" customFormat="1" ht="19.5" customHeight="1">
      <c r="A73" s="5">
        <f t="shared" si="50"/>
      </c>
      <c r="B73" s="65"/>
      <c r="C73" s="1"/>
      <c r="D73" s="42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9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7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7"/>
      <c r="AV73" s="7"/>
      <c r="AW73" s="7"/>
      <c r="AX73" s="5"/>
      <c r="AY73" s="5"/>
      <c r="AZ73" s="5"/>
      <c r="BA73" s="5"/>
      <c r="BB73" s="7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7"/>
    </row>
    <row r="74" spans="1:74" s="6" customFormat="1" ht="19.5" customHeight="1">
      <c r="A74" s="5">
        <f t="shared" si="50"/>
      </c>
      <c r="B74" s="59"/>
      <c r="C74" s="38"/>
      <c r="D74" s="42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90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7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7"/>
      <c r="AV74" s="7"/>
      <c r="AW74" s="7"/>
      <c r="BB74" s="7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7"/>
    </row>
    <row r="75" spans="1:74" s="6" customFormat="1" ht="19.5" customHeight="1">
      <c r="A75" s="5">
        <f t="shared" si="50"/>
      </c>
      <c r="B75" s="59"/>
      <c r="C75" s="38"/>
      <c r="D75" s="42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90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7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7"/>
      <c r="AV75" s="7"/>
      <c r="AW75" s="7"/>
      <c r="AY75" s="5"/>
      <c r="AZ75" s="5"/>
      <c r="BA75" s="5"/>
      <c r="BB75" s="7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7"/>
    </row>
    <row r="76" spans="1:74" s="6" customFormat="1" ht="19.5" customHeight="1">
      <c r="A76" s="5">
        <f t="shared" si="50"/>
      </c>
      <c r="B76" s="59"/>
      <c r="C76" s="38"/>
      <c r="D76" s="42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90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7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7"/>
      <c r="AV76" s="7"/>
      <c r="AW76" s="7"/>
      <c r="BB76" s="7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7"/>
    </row>
    <row r="77" spans="1:85" s="5" customFormat="1" ht="19.5" customHeight="1">
      <c r="A77" s="5">
        <f t="shared" si="50"/>
      </c>
      <c r="B77" s="59"/>
      <c r="C77" s="38"/>
      <c r="D77" s="42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90"/>
      <c r="AG77" s="7"/>
      <c r="AU77" s="7"/>
      <c r="AV77" s="7"/>
      <c r="AW77" s="7"/>
      <c r="AY77" s="6"/>
      <c r="AZ77" s="6"/>
      <c r="BA77" s="6"/>
      <c r="BB77" s="7"/>
      <c r="BC77" s="6"/>
      <c r="BD77" s="6"/>
      <c r="BE77" s="6"/>
      <c r="BV77" s="7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</row>
    <row r="78" spans="1:137" s="5" customFormat="1" ht="19.5" customHeight="1">
      <c r="A78" s="5">
        <f t="shared" si="50"/>
      </c>
      <c r="B78" s="59"/>
      <c r="C78" s="38"/>
      <c r="D78" s="42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90"/>
      <c r="AG78" s="7"/>
      <c r="AU78" s="7"/>
      <c r="AV78" s="7"/>
      <c r="AW78" s="7"/>
      <c r="AY78" s="6"/>
      <c r="AZ78" s="6"/>
      <c r="BA78" s="6"/>
      <c r="BB78" s="7"/>
      <c r="BC78" s="6"/>
      <c r="BD78" s="6"/>
      <c r="BE78" s="6"/>
      <c r="BV78" s="7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</row>
    <row r="79" spans="1:74" s="6" customFormat="1" ht="19.5" customHeight="1">
      <c r="A79" s="5">
        <f t="shared" si="50"/>
      </c>
      <c r="B79" s="59"/>
      <c r="C79" s="38"/>
      <c r="D79" s="42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90"/>
      <c r="R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7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7"/>
      <c r="AV79" s="7"/>
      <c r="AW79" s="7"/>
      <c r="BB79" s="7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7"/>
    </row>
    <row r="80" spans="1:74" s="6" customFormat="1" ht="19.5" customHeight="1">
      <c r="A80" s="5">
        <f t="shared" si="50"/>
      </c>
      <c r="B80" s="59"/>
      <c r="C80" s="5"/>
      <c r="D80" s="42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90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7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7"/>
      <c r="AV80" s="7"/>
      <c r="AW80" s="7"/>
      <c r="AY80" s="5"/>
      <c r="AZ80" s="5"/>
      <c r="BA80" s="5"/>
      <c r="BB80" s="7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7"/>
    </row>
    <row r="81" spans="1:137" s="6" customFormat="1" ht="19.5" customHeight="1">
      <c r="A81" s="5">
        <f t="shared" si="50"/>
      </c>
      <c r="B81" s="59"/>
      <c r="C81" s="5"/>
      <c r="D81" s="42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90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7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7"/>
      <c r="AV81" s="7"/>
      <c r="AW81" s="7"/>
      <c r="BB81" s="7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7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</row>
    <row r="82" spans="1:137" s="6" customFormat="1" ht="19.5" customHeight="1">
      <c r="A82" s="5">
        <f t="shared" si="50"/>
      </c>
      <c r="B82" s="59"/>
      <c r="C82" s="5"/>
      <c r="D82" s="42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90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7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7"/>
      <c r="AV82" s="7"/>
      <c r="AW82" s="7"/>
      <c r="AX82" s="5"/>
      <c r="BB82" s="7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7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</row>
    <row r="83" spans="1:137" s="5" customFormat="1" ht="19.5" customHeight="1">
      <c r="A83" s="5">
        <f t="shared" si="50"/>
      </c>
      <c r="B83" s="59"/>
      <c r="C83" s="38"/>
      <c r="D83" s="42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90"/>
      <c r="AG83" s="7"/>
      <c r="AU83" s="7"/>
      <c r="AV83" s="7"/>
      <c r="AW83" s="7"/>
      <c r="BB83" s="7"/>
      <c r="BC83" s="6"/>
      <c r="BD83" s="6"/>
      <c r="BE83" s="6"/>
      <c r="BV83" s="7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</row>
    <row r="84" spans="1:137" s="5" customFormat="1" ht="19.5" customHeight="1">
      <c r="A84" s="5">
        <f t="shared" si="50"/>
      </c>
      <c r="B84" s="59"/>
      <c r="C84" s="38"/>
      <c r="D84" s="42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90"/>
      <c r="R84" s="6"/>
      <c r="S84" s="6"/>
      <c r="AG84" s="7"/>
      <c r="AU84" s="7"/>
      <c r="AV84" s="7"/>
      <c r="AW84" s="7"/>
      <c r="AX84" s="6"/>
      <c r="BB84" s="7"/>
      <c r="BC84" s="6"/>
      <c r="BD84" s="6"/>
      <c r="BE84" s="6"/>
      <c r="BV84" s="7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</row>
    <row r="85" spans="1:74" s="5" customFormat="1" ht="19.5" customHeight="1">
      <c r="A85" s="5">
        <f t="shared" si="50"/>
      </c>
      <c r="B85" s="59"/>
      <c r="C85" s="38"/>
      <c r="D85" s="42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90"/>
      <c r="R85" s="6"/>
      <c r="S85" s="6"/>
      <c r="AG85" s="7"/>
      <c r="AU85" s="7"/>
      <c r="AV85" s="7"/>
      <c r="AW85" s="7"/>
      <c r="AY85" s="6"/>
      <c r="AZ85" s="6"/>
      <c r="BA85" s="6"/>
      <c r="BB85" s="7"/>
      <c r="BV85" s="7"/>
    </row>
    <row r="86" spans="1:137" s="6" customFormat="1" ht="19.5" customHeight="1">
      <c r="A86" s="5">
        <f t="shared" si="50"/>
      </c>
      <c r="B86" s="59"/>
      <c r="C86" s="38"/>
      <c r="D86" s="42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90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7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7"/>
      <c r="AV86" s="7"/>
      <c r="AW86" s="7"/>
      <c r="AX86" s="5"/>
      <c r="BB86" s="7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7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</row>
    <row r="87" spans="1:137" s="6" customFormat="1" ht="19.5" customHeight="1">
      <c r="A87" s="5">
        <f t="shared" si="50"/>
      </c>
      <c r="B87" s="59"/>
      <c r="C87" s="38"/>
      <c r="D87" s="42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90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7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7"/>
      <c r="AV87" s="7"/>
      <c r="AW87" s="7"/>
      <c r="BB87" s="7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7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</row>
    <row r="88" spans="1:74" s="5" customFormat="1" ht="19.5" customHeight="1">
      <c r="A88" s="5">
        <f aca="true" t="shared" si="51" ref="A88:A108">IF(AV88=12,"",IF(AND(E88=E87,F88=F87,G88=G87,H88=H87,J88=J87,K88=K87,L88=L87,M88=M87,N88=N87,O88=O87,P88=P87,Q88=Q87),A87,IF(D87=0,A87,BB88)))</f>
      </c>
      <c r="B88" s="59"/>
      <c r="C88" s="38"/>
      <c r="D88" s="42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90"/>
      <c r="R88" s="6"/>
      <c r="S88" s="6"/>
      <c r="AG88" s="7"/>
      <c r="AU88" s="7"/>
      <c r="AV88" s="7"/>
      <c r="AW88" s="7"/>
      <c r="AX88" s="6"/>
      <c r="BB88" s="7"/>
      <c r="BV88" s="7"/>
    </row>
    <row r="89" spans="1:74" s="5" customFormat="1" ht="19.5" customHeight="1">
      <c r="A89" s="5">
        <f t="shared" si="51"/>
      </c>
      <c r="B89" s="59"/>
      <c r="C89" s="38"/>
      <c r="D89" s="42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90"/>
      <c r="R89" s="6"/>
      <c r="AG89" s="7"/>
      <c r="AU89" s="7"/>
      <c r="AV89" s="7"/>
      <c r="AW89" s="7"/>
      <c r="AX89" s="6"/>
      <c r="AY89" s="6"/>
      <c r="AZ89" s="6"/>
      <c r="BA89" s="6"/>
      <c r="BB89" s="7"/>
      <c r="BV89" s="7"/>
    </row>
    <row r="90" spans="1:74" s="6" customFormat="1" ht="19.5" customHeight="1">
      <c r="A90" s="5">
        <f t="shared" si="51"/>
      </c>
      <c r="B90" s="59"/>
      <c r="C90" s="38"/>
      <c r="D90" s="42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90"/>
      <c r="R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7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7"/>
      <c r="AV90" s="7"/>
      <c r="AW90" s="7"/>
      <c r="BB90" s="7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7"/>
    </row>
    <row r="91" spans="1:74" s="6" customFormat="1" ht="19.5" customHeight="1">
      <c r="A91" s="5">
        <f t="shared" si="51"/>
      </c>
      <c r="B91" s="59"/>
      <c r="C91" s="5"/>
      <c r="D91" s="42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90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7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7"/>
      <c r="AV91" s="7"/>
      <c r="AW91" s="7"/>
      <c r="AX91" s="5"/>
      <c r="AY91" s="5"/>
      <c r="AZ91" s="5"/>
      <c r="BA91" s="5"/>
      <c r="BB91" s="7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7"/>
    </row>
    <row r="92" spans="1:74" s="6" customFormat="1" ht="19.5" customHeight="1">
      <c r="A92" s="5">
        <f t="shared" si="51"/>
      </c>
      <c r="B92" s="59"/>
      <c r="C92" s="5"/>
      <c r="D92" s="42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90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7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7"/>
      <c r="AV92" s="7"/>
      <c r="AW92" s="7"/>
      <c r="AX92" s="5"/>
      <c r="BB92" s="7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7"/>
    </row>
    <row r="93" spans="1:74" s="5" customFormat="1" ht="19.5" customHeight="1">
      <c r="A93" s="5">
        <f t="shared" si="51"/>
      </c>
      <c r="B93" s="78"/>
      <c r="D93" s="42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90"/>
      <c r="R93" s="6"/>
      <c r="S93" s="6"/>
      <c r="AG93" s="7"/>
      <c r="AU93" s="7"/>
      <c r="AV93" s="7"/>
      <c r="AW93" s="7"/>
      <c r="AY93" s="6"/>
      <c r="AZ93" s="6"/>
      <c r="BA93" s="6"/>
      <c r="BB93" s="7"/>
      <c r="BV93" s="7"/>
    </row>
    <row r="94" spans="1:74" s="6" customFormat="1" ht="19.5" customHeight="1">
      <c r="A94" s="5">
        <f t="shared" si="51"/>
      </c>
      <c r="B94" s="59"/>
      <c r="C94" s="5"/>
      <c r="D94" s="42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90"/>
      <c r="R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7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7"/>
      <c r="AV94" s="7"/>
      <c r="AW94" s="7"/>
      <c r="BB94" s="7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7"/>
    </row>
    <row r="95" spans="1:74" s="6" customFormat="1" ht="19.5" customHeight="1">
      <c r="A95" s="5">
        <f t="shared" si="51"/>
      </c>
      <c r="B95" s="59"/>
      <c r="C95" s="5"/>
      <c r="D95" s="42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90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7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7"/>
      <c r="AV95" s="7"/>
      <c r="AW95" s="7"/>
      <c r="BB95" s="7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7"/>
    </row>
    <row r="96" spans="1:74" s="5" customFormat="1" ht="19.5" customHeight="1">
      <c r="A96" s="5">
        <f t="shared" si="51"/>
      </c>
      <c r="B96" s="66"/>
      <c r="C96" s="10"/>
      <c r="D96" s="42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90"/>
      <c r="S96" s="6"/>
      <c r="AG96" s="7"/>
      <c r="AU96" s="7"/>
      <c r="AV96" s="7"/>
      <c r="AW96" s="7"/>
      <c r="AX96" s="6"/>
      <c r="AY96" s="6"/>
      <c r="AZ96" s="6"/>
      <c r="BA96" s="6"/>
      <c r="BB96" s="7"/>
      <c r="BV96" s="7"/>
    </row>
    <row r="97" spans="1:74" s="5" customFormat="1" ht="19.5" customHeight="1">
      <c r="A97" s="5">
        <f t="shared" si="51"/>
      </c>
      <c r="B97" s="59"/>
      <c r="C97" s="38"/>
      <c r="D97" s="42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90"/>
      <c r="R97" s="6"/>
      <c r="S97" s="6"/>
      <c r="AG97" s="7"/>
      <c r="AU97" s="7"/>
      <c r="AV97" s="7"/>
      <c r="AW97" s="7"/>
      <c r="AY97" s="6"/>
      <c r="AZ97" s="6"/>
      <c r="BA97" s="6"/>
      <c r="BB97" s="7"/>
      <c r="BV97" s="7"/>
    </row>
    <row r="98" spans="1:74" s="6" customFormat="1" ht="19.5" customHeight="1">
      <c r="A98" s="5">
        <f t="shared" si="51"/>
      </c>
      <c r="B98" s="60"/>
      <c r="C98" s="77"/>
      <c r="D98" s="42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90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7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7"/>
      <c r="AV98" s="7"/>
      <c r="AW98" s="7"/>
      <c r="BB98" s="7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7"/>
    </row>
    <row r="99" spans="1:74" s="6" customFormat="1" ht="19.5" customHeight="1">
      <c r="A99" s="5">
        <f t="shared" si="51"/>
      </c>
      <c r="B99" s="60"/>
      <c r="C99" s="7"/>
      <c r="D99" s="42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90"/>
      <c r="R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7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7"/>
      <c r="AV99" s="7"/>
      <c r="AW99" s="7"/>
      <c r="AY99" s="5"/>
      <c r="AZ99" s="5"/>
      <c r="BA99" s="5"/>
      <c r="BB99" s="7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7"/>
    </row>
    <row r="100" spans="1:74" s="6" customFormat="1" ht="19.5" customHeight="1">
      <c r="A100" s="5">
        <f t="shared" si="51"/>
      </c>
      <c r="B100" s="60"/>
      <c r="C100" s="7"/>
      <c r="D100" s="42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90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7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7"/>
      <c r="AV100" s="7"/>
      <c r="AW100" s="7"/>
      <c r="AY100" s="5"/>
      <c r="AZ100" s="5"/>
      <c r="BA100" s="5"/>
      <c r="BB100" s="7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7"/>
    </row>
    <row r="101" spans="1:74" s="6" customFormat="1" ht="19.5" customHeight="1">
      <c r="A101" s="5">
        <f t="shared" si="51"/>
      </c>
      <c r="B101" s="60"/>
      <c r="C101" s="7"/>
      <c r="D101" s="42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90"/>
      <c r="R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7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7"/>
      <c r="AV101" s="7"/>
      <c r="AW101" s="7"/>
      <c r="AX101" s="5"/>
      <c r="BB101" s="7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7"/>
    </row>
    <row r="102" spans="1:74" s="1" customFormat="1" ht="19.5" customHeight="1">
      <c r="A102" s="5">
        <f t="shared" si="51"/>
      </c>
      <c r="B102" s="59"/>
      <c r="C102" s="5"/>
      <c r="D102" s="42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90"/>
      <c r="R102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7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7"/>
      <c r="AV102" s="7"/>
      <c r="AW102" s="7"/>
      <c r="BB102" s="7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7"/>
    </row>
    <row r="103" spans="1:74" s="83" customFormat="1" ht="19.5" customHeight="1">
      <c r="A103" s="5">
        <f t="shared" si="51"/>
      </c>
      <c r="B103" s="60"/>
      <c r="C103" s="5"/>
      <c r="D103" s="42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90"/>
      <c r="R103"/>
      <c r="S103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7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7"/>
      <c r="AV103" s="7"/>
      <c r="AW103" s="7"/>
      <c r="AY103" s="10"/>
      <c r="AZ103" s="10"/>
      <c r="BA103" s="10"/>
      <c r="BB103" s="7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7"/>
    </row>
    <row r="104" spans="1:74" s="1" customFormat="1" ht="19.5" customHeight="1">
      <c r="A104" s="5">
        <f t="shared" si="51"/>
      </c>
      <c r="B104" s="60"/>
      <c r="C104" s="7"/>
      <c r="D104" s="42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90"/>
      <c r="R104"/>
      <c r="S10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7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7"/>
      <c r="AV104" s="7"/>
      <c r="AW104" s="7"/>
      <c r="AX104"/>
      <c r="AY104"/>
      <c r="AZ104"/>
      <c r="BA104"/>
      <c r="BB104" s="7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7"/>
    </row>
    <row r="105" spans="1:74" ht="19.5" customHeight="1">
      <c r="A105" s="5">
        <f t="shared" si="51"/>
      </c>
      <c r="B105" s="102"/>
      <c r="C105" s="5"/>
      <c r="D105" s="42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90"/>
      <c r="R105" s="1"/>
      <c r="S105" s="1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7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7"/>
      <c r="AV105" s="7"/>
      <c r="AW105" s="7"/>
      <c r="AY105" s="1"/>
      <c r="AZ105" s="1"/>
      <c r="BA105" s="1"/>
      <c r="BB105" s="7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7"/>
    </row>
    <row r="106" spans="1:74" ht="19.5" customHeight="1">
      <c r="A106" s="5">
        <f t="shared" si="51"/>
      </c>
      <c r="B106" s="60"/>
      <c r="C106" s="7"/>
      <c r="D106" s="42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90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7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7"/>
      <c r="AV106" s="7"/>
      <c r="AW106" s="7"/>
      <c r="AX106" s="1"/>
      <c r="BB106" s="7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7"/>
    </row>
    <row r="107" spans="1:74" ht="19.5" customHeight="1">
      <c r="A107" s="5">
        <f t="shared" si="51"/>
      </c>
      <c r="B107" s="59"/>
      <c r="C107" s="5"/>
      <c r="D107" s="42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90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7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7"/>
      <c r="AV107" s="7"/>
      <c r="AW107" s="7"/>
      <c r="BB107" s="7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7"/>
    </row>
    <row r="108" spans="1:74" ht="19.5" customHeight="1">
      <c r="A108" s="5">
        <f t="shared" si="51"/>
      </c>
      <c r="B108" s="60"/>
      <c r="C108" s="7"/>
      <c r="D108" s="42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90"/>
      <c r="R108" s="1"/>
      <c r="S108" s="1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7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7"/>
      <c r="AV108" s="7"/>
      <c r="AW108" s="7"/>
      <c r="AX108" s="1"/>
      <c r="AY108" s="1"/>
      <c r="AZ108" s="1"/>
      <c r="BA108" s="1"/>
      <c r="BB108" s="7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7"/>
    </row>
    <row r="109" spans="1:74" s="1" customFormat="1" ht="19.5" customHeight="1">
      <c r="A109" s="5">
        <f aca="true" t="shared" si="52" ref="A109:A134">IF(AV109=12,"",IF(AND(E109=E108,F109=F108,G109=G108,H109=H108,J109=J108,K109=K108,L109=L108,M109=M108,N109=N108,O109=O108,P109=P108,Q109=Q108),A108,IF(D108=0,A108,BB109)))</f>
      </c>
      <c r="B109" s="59"/>
      <c r="C109" s="5"/>
      <c r="D109" s="42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90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7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7"/>
      <c r="AV109" s="7"/>
      <c r="AW109" s="7"/>
      <c r="AX109"/>
      <c r="AY109"/>
      <c r="AZ109"/>
      <c r="BA109"/>
      <c r="BB109" s="7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7"/>
    </row>
    <row r="110" spans="1:74" s="1" customFormat="1" ht="19.5" customHeight="1">
      <c r="A110" s="5">
        <f t="shared" si="52"/>
      </c>
      <c r="B110" s="59"/>
      <c r="C110" s="5"/>
      <c r="D110" s="42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90"/>
      <c r="R110"/>
      <c r="S110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7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7"/>
      <c r="AV110" s="7"/>
      <c r="AW110" s="7"/>
      <c r="AX110"/>
      <c r="AY110"/>
      <c r="AZ110"/>
      <c r="BA110"/>
      <c r="BB110" s="7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7"/>
    </row>
    <row r="111" spans="1:74" s="1" customFormat="1" ht="19.5" customHeight="1">
      <c r="A111" s="5">
        <f t="shared" si="52"/>
      </c>
      <c r="B111" s="60"/>
      <c r="C111" s="7"/>
      <c r="D111" s="42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90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7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7"/>
      <c r="AV111" s="7"/>
      <c r="AW111" s="7"/>
      <c r="AX111"/>
      <c r="BB111" s="7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7"/>
    </row>
    <row r="112" spans="1:74" s="1" customFormat="1" ht="19.5" customHeight="1">
      <c r="A112" s="5">
        <f t="shared" si="52"/>
      </c>
      <c r="B112" s="59"/>
      <c r="C112" s="5"/>
      <c r="D112" s="42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90"/>
      <c r="R112"/>
      <c r="S112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7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7"/>
      <c r="AV112" s="7"/>
      <c r="AW112" s="7"/>
      <c r="AX112"/>
      <c r="BB112" s="7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7"/>
    </row>
    <row r="113" spans="1:74" s="1" customFormat="1" ht="19.5" customHeight="1">
      <c r="A113" s="5">
        <f t="shared" si="52"/>
      </c>
      <c r="B113" s="60"/>
      <c r="C113" s="7"/>
      <c r="D113" s="42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90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7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7"/>
      <c r="AV113" s="7"/>
      <c r="AW113" s="7"/>
      <c r="AX113"/>
      <c r="BB113" s="7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7"/>
    </row>
    <row r="114" spans="1:74" ht="19.5" customHeight="1">
      <c r="A114" s="5">
        <f t="shared" si="52"/>
      </c>
      <c r="B114" s="59"/>
      <c r="C114" s="99"/>
      <c r="D114" s="42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90"/>
      <c r="R114" s="83"/>
      <c r="S114" s="83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7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7"/>
      <c r="AV114" s="7"/>
      <c r="AW114" s="7"/>
      <c r="BB114" s="7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7"/>
    </row>
    <row r="115" spans="1:74" ht="19.5" customHeight="1">
      <c r="A115" s="5">
        <f t="shared" si="52"/>
      </c>
      <c r="B115" s="60"/>
      <c r="C115" s="7"/>
      <c r="D115" s="42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90"/>
      <c r="R115" s="1"/>
      <c r="S115" s="1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7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7"/>
      <c r="AV115" s="7"/>
      <c r="AW115" s="7"/>
      <c r="AX115" s="1"/>
      <c r="BB115" s="7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7"/>
    </row>
    <row r="116" spans="1:74" ht="19.5" customHeight="1">
      <c r="A116" s="5">
        <f t="shared" si="52"/>
      </c>
      <c r="B116" s="59"/>
      <c r="C116" s="5"/>
      <c r="D116" s="42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90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7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7"/>
      <c r="AV116" s="7"/>
      <c r="AW116" s="7"/>
      <c r="BB116" s="7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7"/>
    </row>
    <row r="117" spans="1:74" ht="19.5" customHeight="1">
      <c r="A117" s="5">
        <f t="shared" si="52"/>
      </c>
      <c r="B117" s="60"/>
      <c r="C117" s="7"/>
      <c r="D117" s="42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90"/>
      <c r="R117" s="1"/>
      <c r="S117" s="1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7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7"/>
      <c r="AV117" s="7"/>
      <c r="AW117" s="7"/>
      <c r="AX117" s="1"/>
      <c r="BB117" s="7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7"/>
    </row>
    <row r="118" spans="1:74" s="1" customFormat="1" ht="19.5" customHeight="1">
      <c r="A118" s="5">
        <f t="shared" si="52"/>
      </c>
      <c r="B118" s="59"/>
      <c r="C118" s="5"/>
      <c r="D118" s="42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90"/>
      <c r="R118"/>
      <c r="S118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7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7"/>
      <c r="AV118" s="7"/>
      <c r="AW118" s="7"/>
      <c r="AX118"/>
      <c r="BB118" s="7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7"/>
    </row>
    <row r="119" spans="1:74" ht="19.5" customHeight="1">
      <c r="A119" s="5">
        <f t="shared" si="52"/>
      </c>
      <c r="B119" s="59"/>
      <c r="C119" s="5"/>
      <c r="D119" s="42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90"/>
      <c r="R119" s="1"/>
      <c r="S119" s="1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7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7"/>
      <c r="AV119" s="7"/>
      <c r="AW119" s="7"/>
      <c r="AX119" s="1"/>
      <c r="BB119" s="7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7"/>
    </row>
    <row r="120" spans="1:74" s="1" customFormat="1" ht="19.5" customHeight="1">
      <c r="A120" s="5">
        <f t="shared" si="52"/>
      </c>
      <c r="B120" s="60"/>
      <c r="C120" s="7"/>
      <c r="D120" s="42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90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7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7"/>
      <c r="AV120" s="7"/>
      <c r="AW120" s="7"/>
      <c r="AX120"/>
      <c r="BB120" s="7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7"/>
    </row>
    <row r="121" spans="1:74" s="1" customFormat="1" ht="19.5" customHeight="1">
      <c r="A121" s="5">
        <f t="shared" si="52"/>
      </c>
      <c r="B121" s="59"/>
      <c r="C121" s="5"/>
      <c r="D121" s="42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90"/>
      <c r="R121"/>
      <c r="S121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7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7"/>
      <c r="AV121" s="7"/>
      <c r="AW121" s="7"/>
      <c r="BB121" s="7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7"/>
    </row>
    <row r="122" spans="1:74" s="1" customFormat="1" ht="19.5" customHeight="1">
      <c r="A122" s="5">
        <f t="shared" si="52"/>
      </c>
      <c r="B122" s="59"/>
      <c r="C122" s="38"/>
      <c r="D122" s="42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90"/>
      <c r="R122"/>
      <c r="S122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7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7"/>
      <c r="AV122" s="7"/>
      <c r="AW122" s="7"/>
      <c r="BB122" s="7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7"/>
    </row>
    <row r="123" spans="1:74" s="1" customFormat="1" ht="19.5" customHeight="1">
      <c r="A123" s="5">
        <f t="shared" si="52"/>
      </c>
      <c r="B123" s="59"/>
      <c r="C123" s="38"/>
      <c r="D123" s="42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90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7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7"/>
      <c r="AV123" s="7"/>
      <c r="AW123" s="7"/>
      <c r="BB123" s="7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7"/>
    </row>
    <row r="124" spans="1:74" ht="19.5" customHeight="1">
      <c r="A124" s="5">
        <f t="shared" si="52"/>
      </c>
      <c r="B124" s="59"/>
      <c r="C124" s="38"/>
      <c r="D124" s="42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90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7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7"/>
      <c r="AV124" s="7"/>
      <c r="AW124" s="7"/>
      <c r="BB124" s="7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7"/>
    </row>
    <row r="125" spans="1:74" ht="19.5" customHeight="1">
      <c r="A125" s="5">
        <f t="shared" si="52"/>
      </c>
      <c r="B125" s="59"/>
      <c r="C125" s="38"/>
      <c r="D125" s="42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90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7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7"/>
      <c r="AV125" s="7"/>
      <c r="AW125" s="7"/>
      <c r="AX125" s="1"/>
      <c r="BB125" s="7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7"/>
    </row>
    <row r="126" spans="1:74" ht="19.5" customHeight="1">
      <c r="A126" s="5">
        <f t="shared" si="52"/>
      </c>
      <c r="B126" s="59"/>
      <c r="C126" s="38"/>
      <c r="D126" s="42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90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7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7"/>
      <c r="AV126" s="7"/>
      <c r="AW126" s="7"/>
      <c r="AX126" s="1"/>
      <c r="BB126" s="7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7"/>
    </row>
    <row r="127" spans="1:74" ht="19.5" customHeight="1">
      <c r="A127" s="5">
        <f t="shared" si="52"/>
      </c>
      <c r="B127" s="59"/>
      <c r="C127" s="38"/>
      <c r="D127" s="42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90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7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7"/>
      <c r="AV127" s="7"/>
      <c r="AW127" s="7"/>
      <c r="BB127" s="7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7"/>
    </row>
    <row r="128" spans="1:74" ht="19.5" customHeight="1">
      <c r="A128" s="5">
        <f t="shared" si="52"/>
      </c>
      <c r="B128" s="59"/>
      <c r="C128" s="38"/>
      <c r="D128" s="42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90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7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7"/>
      <c r="AV128" s="7"/>
      <c r="AW128" s="7"/>
      <c r="AX128" s="1"/>
      <c r="BB128" s="7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7"/>
    </row>
    <row r="129" spans="1:74" s="1" customFormat="1" ht="19.5" customHeight="1">
      <c r="A129" s="5">
        <f t="shared" si="52"/>
      </c>
      <c r="B129" s="59"/>
      <c r="C129" s="38"/>
      <c r="D129" s="42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90"/>
      <c r="R129"/>
      <c r="S129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7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7"/>
      <c r="AV129" s="7"/>
      <c r="AW129" s="7"/>
      <c r="BB129" s="7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7"/>
    </row>
    <row r="130" spans="1:74" ht="19.5" customHeight="1">
      <c r="A130" s="5">
        <f t="shared" si="52"/>
      </c>
      <c r="B130" s="78"/>
      <c r="C130" s="38"/>
      <c r="D130" s="42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90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7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7"/>
      <c r="AV130" s="7"/>
      <c r="AW130" s="7"/>
      <c r="BB130" s="7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7"/>
    </row>
    <row r="131" spans="1:74" ht="19.5" customHeight="1">
      <c r="A131" s="5">
        <f t="shared" si="52"/>
      </c>
      <c r="B131" s="59"/>
      <c r="C131" s="38"/>
      <c r="D131" s="42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90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7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7"/>
      <c r="AV131" s="7"/>
      <c r="AW131" s="7"/>
      <c r="BB131" s="7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7"/>
    </row>
    <row r="132" spans="1:74" s="1" customFormat="1" ht="19.5" customHeight="1">
      <c r="A132" s="5">
        <f t="shared" si="52"/>
      </c>
      <c r="B132" s="59"/>
      <c r="C132" s="38"/>
      <c r="D132" s="42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90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7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7"/>
      <c r="AV132" s="7"/>
      <c r="AW132" s="7"/>
      <c r="BB132" s="7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7"/>
    </row>
    <row r="133" spans="1:74" s="1" customFormat="1" ht="19.5" customHeight="1">
      <c r="A133" s="5">
        <f t="shared" si="52"/>
      </c>
      <c r="B133" s="59"/>
      <c r="C133" s="38"/>
      <c r="D133" s="42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90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7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7"/>
      <c r="AV133" s="7"/>
      <c r="AW133" s="7"/>
      <c r="BB133" s="7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7"/>
    </row>
    <row r="134" spans="1:74" ht="19.5" customHeight="1">
      <c r="A134" s="5">
        <f t="shared" si="52"/>
      </c>
      <c r="B134" s="59"/>
      <c r="C134" s="38"/>
      <c r="D134" s="42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90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7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7"/>
      <c r="AV134" s="7"/>
      <c r="AW134" s="7"/>
      <c r="BB134" s="7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7"/>
    </row>
    <row r="135" spans="1:74" ht="19.5" customHeight="1">
      <c r="A135" s="5">
        <f aca="true" t="shared" si="53" ref="A135:A151">IF(AV135=12,"",IF(AND(E135=E134,F135=F134,G135=G134,H135=H134,J135=J134,K135=K134,L135=L134,M135=M134,N135=N134,O135=O134,P135=P134,Q135=Q134),A134,IF(D134=0,A134,BB135)))</f>
      </c>
      <c r="B135" s="59"/>
      <c r="C135" s="38"/>
      <c r="D135" s="42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90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7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7"/>
      <c r="AV135" s="7"/>
      <c r="AW135" s="7"/>
      <c r="BB135" s="7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7"/>
    </row>
    <row r="136" spans="1:74" ht="19.5" customHeight="1">
      <c r="A136" s="5">
        <f t="shared" si="53"/>
      </c>
      <c r="B136" s="59"/>
      <c r="C136" s="38"/>
      <c r="D136" s="42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90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7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7"/>
      <c r="AV136" s="7"/>
      <c r="AW136" s="7"/>
      <c r="BB136" s="7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7"/>
    </row>
    <row r="137" spans="1:74" ht="19.5" customHeight="1">
      <c r="A137" s="5">
        <f t="shared" si="53"/>
      </c>
      <c r="B137" s="78"/>
      <c r="C137" s="38"/>
      <c r="D137" s="42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90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7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7"/>
      <c r="AV137" s="7"/>
      <c r="AW137" s="7"/>
      <c r="BB137" s="7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7"/>
    </row>
    <row r="138" spans="1:74" ht="12.75">
      <c r="A138" s="5">
        <f t="shared" si="53"/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7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7"/>
      <c r="AV138" s="7"/>
      <c r="AW138" s="7"/>
      <c r="BB138" s="7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7"/>
    </row>
    <row r="139" spans="1:74" ht="12.75">
      <c r="A139" s="5">
        <f t="shared" si="53"/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7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7"/>
      <c r="AV139" s="7"/>
      <c r="AW139" s="7"/>
      <c r="BB139" s="7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7"/>
    </row>
    <row r="140" spans="1:74" ht="12.75">
      <c r="A140" s="5">
        <f t="shared" si="53"/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7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7"/>
      <c r="AV140" s="7"/>
      <c r="AW140" s="7"/>
      <c r="BB140" s="7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7"/>
    </row>
    <row r="141" spans="1:74" ht="12.75">
      <c r="A141" s="5">
        <f t="shared" si="53"/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7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7"/>
      <c r="AV141" s="7"/>
      <c r="AW141" s="7"/>
      <c r="BB141" s="7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7"/>
    </row>
    <row r="142" spans="1:74" ht="12.75">
      <c r="A142" s="5">
        <f t="shared" si="53"/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7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7"/>
      <c r="AV142" s="7"/>
      <c r="AW142" s="7"/>
      <c r="BB142" s="7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7"/>
    </row>
    <row r="143" spans="1:74" ht="12.75">
      <c r="A143" s="5">
        <f t="shared" si="53"/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7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7"/>
      <c r="AV143" s="7"/>
      <c r="AW143" s="7"/>
      <c r="BB143" s="7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7"/>
    </row>
    <row r="144" spans="1:74" ht="12.75">
      <c r="A144" s="5">
        <f t="shared" si="53"/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7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7"/>
      <c r="AV144" s="7"/>
      <c r="AW144" s="7"/>
      <c r="BB144" s="7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7"/>
    </row>
    <row r="145" spans="1:74" ht="12.75">
      <c r="A145" s="5">
        <f t="shared" si="53"/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7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7"/>
      <c r="AV145" s="7"/>
      <c r="AW145" s="7"/>
      <c r="BB145" s="7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7"/>
    </row>
    <row r="146" spans="1:74" ht="12.75">
      <c r="A146" s="5">
        <f t="shared" si="53"/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7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7"/>
      <c r="AV146" s="7"/>
      <c r="AW146" s="7"/>
      <c r="BB146" s="7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7"/>
    </row>
    <row r="147" spans="1:74" ht="12.75">
      <c r="A147" s="5">
        <f t="shared" si="53"/>
      </c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7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7"/>
      <c r="AV147" s="7"/>
      <c r="AW147" s="7"/>
      <c r="BB147" s="7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7"/>
    </row>
    <row r="148" spans="1:74" ht="12.75">
      <c r="A148" s="5">
        <f t="shared" si="53"/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7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7"/>
      <c r="AV148" s="7"/>
      <c r="AW148" s="7"/>
      <c r="BB148" s="7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7"/>
    </row>
    <row r="149" spans="1:74" ht="12.75">
      <c r="A149" s="5">
        <f t="shared" si="53"/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7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7"/>
      <c r="AV149" s="7"/>
      <c r="AW149" s="7"/>
      <c r="BB149" s="7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7"/>
    </row>
    <row r="150" spans="1:74" ht="12.75">
      <c r="A150" s="5">
        <f t="shared" si="53"/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7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7"/>
      <c r="AV150" s="7"/>
      <c r="AW150" s="7"/>
      <c r="BB150" s="7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7"/>
    </row>
    <row r="151" spans="1:74" ht="12.75">
      <c r="A151" s="5">
        <f t="shared" si="53"/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7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7"/>
      <c r="AV151" s="7"/>
      <c r="AW151" s="7"/>
      <c r="BB151" s="7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7"/>
    </row>
    <row r="152" spans="58:73" ht="12.75"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</row>
  </sheetData>
  <sheetProtection/>
  <printOptions horizontalCentered="1"/>
  <pageMargins left="0" right="0" top="0.5905511811023623" bottom="0" header="0" footer="0"/>
  <pageSetup horizontalDpi="300" verticalDpi="300" orientation="portrait" paperSize="9" r:id="rId1"/>
  <rowBreaks count="2" manualBreakCount="2">
    <brk id="36" max="16" man="1"/>
    <brk id="7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BV12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0" customWidth="1"/>
    <col min="2" max="2" width="21.140625" style="0" bestFit="1" customWidth="1"/>
    <col min="3" max="3" width="13.57421875" style="0" customWidth="1"/>
    <col min="4" max="4" width="6.00390625" style="0" customWidth="1"/>
    <col min="5" max="17" width="4.28125" style="0" customWidth="1"/>
    <col min="20" max="32" width="3.28125" style="0" customWidth="1"/>
    <col min="33" max="33" width="4.7109375" style="0" customWidth="1"/>
    <col min="34" max="54" width="3.7109375" style="0" customWidth="1"/>
    <col min="58" max="58" width="4.7109375" style="0" customWidth="1"/>
    <col min="59" max="71" width="3.7109375" style="0" customWidth="1"/>
  </cols>
  <sheetData>
    <row r="1" spans="1:17" ht="83.25">
      <c r="A1" s="2"/>
      <c r="B1" s="76" t="str">
        <f>'Klass 1'!$B$1</f>
        <v>SLUTSTÄLLNING</v>
      </c>
      <c r="C1" s="2"/>
      <c r="D1" s="39" t="s">
        <v>94</v>
      </c>
      <c r="E1" s="34" t="s">
        <v>88</v>
      </c>
      <c r="F1" s="34" t="s">
        <v>89</v>
      </c>
      <c r="G1" s="34" t="s">
        <v>164</v>
      </c>
      <c r="H1" s="34" t="s">
        <v>165</v>
      </c>
      <c r="I1" s="34" t="s">
        <v>291</v>
      </c>
      <c r="J1" s="34" t="s">
        <v>115</v>
      </c>
      <c r="K1" s="34" t="s">
        <v>130</v>
      </c>
      <c r="L1" s="34" t="s">
        <v>90</v>
      </c>
      <c r="M1" s="34" t="s">
        <v>119</v>
      </c>
      <c r="N1" s="34" t="s">
        <v>91</v>
      </c>
      <c r="O1" s="34" t="s">
        <v>92</v>
      </c>
      <c r="P1" s="34" t="s">
        <v>234</v>
      </c>
      <c r="Q1" s="34" t="s">
        <v>93</v>
      </c>
    </row>
    <row r="2" spans="1:17" ht="15.75">
      <c r="A2" s="35"/>
      <c r="B2" s="36" t="s">
        <v>292</v>
      </c>
      <c r="C2" s="35"/>
      <c r="D2" s="40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>
        <v>7</v>
      </c>
      <c r="L2" s="37">
        <v>8</v>
      </c>
      <c r="M2" s="37">
        <v>9</v>
      </c>
      <c r="N2" s="37">
        <v>10</v>
      </c>
      <c r="O2" s="37">
        <v>11</v>
      </c>
      <c r="P2" s="37">
        <v>12</v>
      </c>
      <c r="Q2" s="37">
        <v>13</v>
      </c>
    </row>
    <row r="3" spans="1:17" ht="12.75">
      <c r="A3" s="1"/>
      <c r="B3" s="84" t="str">
        <f>'Klass 1'!$B$3</f>
        <v> 2014-2015</v>
      </c>
      <c r="C3" s="1"/>
      <c r="D3" s="4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Q3" s="88"/>
    </row>
    <row r="4" spans="1:17" ht="12.75">
      <c r="A4" s="2" t="s">
        <v>0</v>
      </c>
      <c r="B4" s="2" t="s">
        <v>1</v>
      </c>
      <c r="C4" s="2" t="s">
        <v>2</v>
      </c>
      <c r="D4" s="39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"/>
      <c r="Q4" s="89"/>
    </row>
    <row r="5" spans="1:74" ht="15">
      <c r="A5" s="7">
        <v>1</v>
      </c>
      <c r="B5" s="60" t="s">
        <v>146</v>
      </c>
      <c r="C5" s="7" t="s">
        <v>139</v>
      </c>
      <c r="D5" s="42">
        <f aca="true" t="shared" si="0" ref="D5:D36">SUM(E5:Q5)</f>
        <v>53</v>
      </c>
      <c r="E5" s="74">
        <v>9</v>
      </c>
      <c r="F5" s="74">
        <v>2</v>
      </c>
      <c r="G5" s="74" t="s">
        <v>104</v>
      </c>
      <c r="H5" s="74" t="s">
        <v>104</v>
      </c>
      <c r="I5" s="74" t="s">
        <v>104</v>
      </c>
      <c r="J5" s="74" t="s">
        <v>104</v>
      </c>
      <c r="K5" s="74" t="s">
        <v>104</v>
      </c>
      <c r="L5" s="74">
        <v>8</v>
      </c>
      <c r="M5" s="74">
        <v>8</v>
      </c>
      <c r="N5" s="74">
        <v>3</v>
      </c>
      <c r="O5" s="74">
        <v>10</v>
      </c>
      <c r="P5" s="74">
        <v>8</v>
      </c>
      <c r="Q5" s="90">
        <v>5</v>
      </c>
      <c r="T5">
        <f aca="true" t="shared" si="1" ref="T5:T36">LARGE(AH5:AT5,1)</f>
        <v>10</v>
      </c>
      <c r="U5">
        <f aca="true" t="shared" si="2" ref="U5:U36">LARGE(AH5:AT5,2)</f>
        <v>9</v>
      </c>
      <c r="V5">
        <f aca="true" t="shared" si="3" ref="V5:V36">LARGE(AH5:AT5,3)</f>
        <v>8</v>
      </c>
      <c r="W5">
        <f aca="true" t="shared" si="4" ref="W5:W36">LARGE(AH5:AT5,4)</f>
        <v>8</v>
      </c>
      <c r="X5">
        <f aca="true" t="shared" si="5" ref="X5:X36">LARGE(AH5:AT5,5)</f>
        <v>8</v>
      </c>
      <c r="Y5">
        <f aca="true" t="shared" si="6" ref="Y5:Y36">LARGE(AH5:AT5,6)</f>
        <v>5</v>
      </c>
      <c r="Z5">
        <f aca="true" t="shared" si="7" ref="Z5:Z36">LARGE(AH5:AT5,7)</f>
        <v>3</v>
      </c>
      <c r="AA5">
        <f aca="true" t="shared" si="8" ref="AA5:AA36">LARGE(AH5:AT5,8)</f>
        <v>2</v>
      </c>
      <c r="AB5">
        <f aca="true" t="shared" si="9" ref="AB5:AB36">LARGE(AH5:AT5,9)</f>
        <v>0</v>
      </c>
      <c r="AC5">
        <f aca="true" t="shared" si="10" ref="AC5:AC36">LARGE(AH5:AT5,10)</f>
        <v>0</v>
      </c>
      <c r="AD5">
        <f aca="true" t="shared" si="11" ref="AD5:AD36">LARGE(AH5:AT5,11)</f>
        <v>0</v>
      </c>
      <c r="AE5">
        <f aca="true" t="shared" si="12" ref="AE5:AE36">LARGE(AH5:AT5,12)</f>
        <v>0</v>
      </c>
      <c r="AF5">
        <f aca="true" t="shared" si="13" ref="AF5:AF36">LARGE(AH5:AT5,13)</f>
        <v>0</v>
      </c>
      <c r="AH5">
        <f aca="true" t="shared" si="14" ref="AH5:AH36">IF(E5="x",0,E5)</f>
        <v>9</v>
      </c>
      <c r="AI5">
        <f aca="true" t="shared" si="15" ref="AI5:AI36">IF(F5="x",0,F5)</f>
        <v>2</v>
      </c>
      <c r="AJ5">
        <f aca="true" t="shared" si="16" ref="AJ5:AJ36">IF(G5="x",0,G5)</f>
        <v>0</v>
      </c>
      <c r="AK5">
        <f aca="true" t="shared" si="17" ref="AK5:AK36">IF(H5="x",0,H5)</f>
        <v>0</v>
      </c>
      <c r="AL5">
        <f aca="true" t="shared" si="18" ref="AL5:AL36">IF(I5="x",0,I5)</f>
        <v>0</v>
      </c>
      <c r="AM5">
        <f aca="true" t="shared" si="19" ref="AM5:AM36">IF(J5="x",0,J5)</f>
        <v>0</v>
      </c>
      <c r="AN5">
        <f aca="true" t="shared" si="20" ref="AN5:AN36">IF(K5="x",0,K5)</f>
        <v>0</v>
      </c>
      <c r="AO5">
        <f aca="true" t="shared" si="21" ref="AO5:AO36">IF(L5="x",0,L5)</f>
        <v>8</v>
      </c>
      <c r="AP5">
        <f aca="true" t="shared" si="22" ref="AP5:AP36">IF(M5="x",0,M5)</f>
        <v>8</v>
      </c>
      <c r="AQ5">
        <f aca="true" t="shared" si="23" ref="AQ5:AQ36">IF(N5="x",0,N5)</f>
        <v>3</v>
      </c>
      <c r="AR5">
        <f aca="true" t="shared" si="24" ref="AR5:AR36">IF(O5="x",0,O5)</f>
        <v>10</v>
      </c>
      <c r="AS5">
        <f aca="true" t="shared" si="25" ref="AS5:AS36">IF(P5="x",0,P5)</f>
        <v>8</v>
      </c>
      <c r="AT5">
        <f aca="true" t="shared" si="26" ref="AT5:AT36">IF(Q5="x",0,Q5)</f>
        <v>5</v>
      </c>
      <c r="AV5">
        <f aca="true" t="shared" si="27" ref="AV5:AV36">COUNTIF(E5:Q5,"x")</f>
        <v>5</v>
      </c>
      <c r="AW5">
        <f aca="true" t="shared" si="28" ref="AW5:AW36">IF(AV5=13,-1,SUM(E5:Q5))</f>
        <v>53</v>
      </c>
      <c r="BB5">
        <v>1</v>
      </c>
      <c r="BF5">
        <f aca="true" t="shared" si="29" ref="BF5:BK5">SUM(D4:D5)</f>
        <v>53</v>
      </c>
      <c r="BG5">
        <f t="shared" si="29"/>
        <v>9</v>
      </c>
      <c r="BH5">
        <f t="shared" si="29"/>
        <v>2</v>
      </c>
      <c r="BI5">
        <f t="shared" si="29"/>
        <v>0</v>
      </c>
      <c r="BJ5">
        <f t="shared" si="29"/>
        <v>0</v>
      </c>
      <c r="BK5">
        <f t="shared" si="29"/>
        <v>0</v>
      </c>
      <c r="BL5">
        <f aca="true" t="shared" si="30" ref="BL5:BS5">SUM(J4:J5)</f>
        <v>0</v>
      </c>
      <c r="BM5">
        <f t="shared" si="30"/>
        <v>0</v>
      </c>
      <c r="BN5">
        <f t="shared" si="30"/>
        <v>8</v>
      </c>
      <c r="BO5">
        <f t="shared" si="30"/>
        <v>8</v>
      </c>
      <c r="BP5">
        <f t="shared" si="30"/>
        <v>3</v>
      </c>
      <c r="BQ5">
        <f t="shared" si="30"/>
        <v>10</v>
      </c>
      <c r="BR5">
        <f t="shared" si="30"/>
        <v>8</v>
      </c>
      <c r="BS5">
        <f t="shared" si="30"/>
        <v>5</v>
      </c>
      <c r="BU5">
        <f aca="true" t="shared" si="31" ref="BU5:BU36">COUNTIF(BF5:BS5,2)</f>
        <v>1</v>
      </c>
      <c r="BV5">
        <f aca="true" t="shared" si="32" ref="BV5:BV36">SUM(BF5+BU5+BW5)</f>
        <v>54</v>
      </c>
    </row>
    <row r="6" spans="1:74" ht="15">
      <c r="A6" s="5">
        <f>IF(AV6=13,"",IF(AND(E6=E5,F6=F5,G6=G5,H6=H5,I6=I5,J6=J5,K6=K5,L6=L5,M6=M5,N6=N5,O6=O5,P6=P5,Q6=Q5),A5,IF(D5=0,A5,BB6)))</f>
        <v>2</v>
      </c>
      <c r="B6" s="60" t="s">
        <v>275</v>
      </c>
      <c r="C6" s="109" t="s">
        <v>276</v>
      </c>
      <c r="D6" s="42">
        <f t="shared" si="0"/>
        <v>51</v>
      </c>
      <c r="E6" s="74">
        <v>4</v>
      </c>
      <c r="F6" s="74">
        <v>8</v>
      </c>
      <c r="G6" s="74">
        <v>4</v>
      </c>
      <c r="H6" s="74">
        <v>2</v>
      </c>
      <c r="I6" s="74" t="s">
        <v>104</v>
      </c>
      <c r="J6" s="74">
        <v>3</v>
      </c>
      <c r="K6" s="74">
        <v>8</v>
      </c>
      <c r="L6" s="74">
        <v>0.5</v>
      </c>
      <c r="M6" s="74">
        <v>1.5</v>
      </c>
      <c r="N6" s="74">
        <v>4</v>
      </c>
      <c r="O6" s="74">
        <v>12</v>
      </c>
      <c r="P6" s="74">
        <v>4</v>
      </c>
      <c r="Q6" s="90">
        <v>0</v>
      </c>
      <c r="T6">
        <f t="shared" si="1"/>
        <v>12</v>
      </c>
      <c r="U6">
        <f t="shared" si="2"/>
        <v>8</v>
      </c>
      <c r="V6">
        <f t="shared" si="3"/>
        <v>8</v>
      </c>
      <c r="W6">
        <f t="shared" si="4"/>
        <v>4</v>
      </c>
      <c r="X6">
        <f t="shared" si="5"/>
        <v>4</v>
      </c>
      <c r="Y6">
        <f t="shared" si="6"/>
        <v>4</v>
      </c>
      <c r="Z6">
        <f t="shared" si="7"/>
        <v>4</v>
      </c>
      <c r="AA6">
        <f t="shared" si="8"/>
        <v>3</v>
      </c>
      <c r="AB6">
        <f t="shared" si="9"/>
        <v>2</v>
      </c>
      <c r="AC6">
        <f t="shared" si="10"/>
        <v>1.5</v>
      </c>
      <c r="AD6">
        <f t="shared" si="11"/>
        <v>0.5</v>
      </c>
      <c r="AE6">
        <f t="shared" si="12"/>
        <v>0</v>
      </c>
      <c r="AF6">
        <f t="shared" si="13"/>
        <v>0</v>
      </c>
      <c r="AH6">
        <f t="shared" si="14"/>
        <v>4</v>
      </c>
      <c r="AI6">
        <f t="shared" si="15"/>
        <v>8</v>
      </c>
      <c r="AJ6">
        <f t="shared" si="16"/>
        <v>4</v>
      </c>
      <c r="AK6">
        <f t="shared" si="17"/>
        <v>2</v>
      </c>
      <c r="AL6">
        <f t="shared" si="18"/>
        <v>0</v>
      </c>
      <c r="AM6">
        <f t="shared" si="19"/>
        <v>3</v>
      </c>
      <c r="AN6">
        <f t="shared" si="20"/>
        <v>8</v>
      </c>
      <c r="AO6">
        <f t="shared" si="21"/>
        <v>0.5</v>
      </c>
      <c r="AP6">
        <f t="shared" si="22"/>
        <v>1.5</v>
      </c>
      <c r="AQ6">
        <f t="shared" si="23"/>
        <v>4</v>
      </c>
      <c r="AR6">
        <f t="shared" si="24"/>
        <v>12</v>
      </c>
      <c r="AS6">
        <f t="shared" si="25"/>
        <v>4</v>
      </c>
      <c r="AT6">
        <f t="shared" si="26"/>
        <v>0</v>
      </c>
      <c r="AV6">
        <f t="shared" si="27"/>
        <v>1</v>
      </c>
      <c r="AW6">
        <f t="shared" si="28"/>
        <v>51</v>
      </c>
      <c r="BB6">
        <v>2</v>
      </c>
      <c r="BF6">
        <f aca="true" t="shared" si="33" ref="BF6:BF37">SUM(D5:D6)</f>
        <v>104</v>
      </c>
      <c r="BG6">
        <f aca="true" t="shared" si="34" ref="BG6:BG37">SUM(E5:E6)</f>
        <v>13</v>
      </c>
      <c r="BH6">
        <f aca="true" t="shared" si="35" ref="BH6:BH37">SUM(F5:F6)</f>
        <v>10</v>
      </c>
      <c r="BI6">
        <f aca="true" t="shared" si="36" ref="BI6:BI37">SUM(G5:G6)</f>
        <v>4</v>
      </c>
      <c r="BJ6">
        <f aca="true" t="shared" si="37" ref="BJ6:BJ37">SUM(H5:H6)</f>
        <v>2</v>
      </c>
      <c r="BK6">
        <f aca="true" t="shared" si="38" ref="BK6:BK37">SUM(I5:I6)</f>
        <v>0</v>
      </c>
      <c r="BL6">
        <f aca="true" t="shared" si="39" ref="BL6:BL37">SUM(J5:J6)</f>
        <v>3</v>
      </c>
      <c r="BM6">
        <f aca="true" t="shared" si="40" ref="BM6:BM37">SUM(K5:K6)</f>
        <v>8</v>
      </c>
      <c r="BN6">
        <f aca="true" t="shared" si="41" ref="BN6:BN37">SUM(L5:L6)</f>
        <v>8.5</v>
      </c>
      <c r="BO6">
        <f aca="true" t="shared" si="42" ref="BO6:BO37">SUM(M5:M6)</f>
        <v>9.5</v>
      </c>
      <c r="BP6">
        <f aca="true" t="shared" si="43" ref="BP6:BP37">SUM(N5:N6)</f>
        <v>7</v>
      </c>
      <c r="BQ6">
        <f aca="true" t="shared" si="44" ref="BQ6:BQ37">SUM(O5:O6)</f>
        <v>22</v>
      </c>
      <c r="BR6">
        <f aca="true" t="shared" si="45" ref="BR6:BR37">SUM(P5:P6)</f>
        <v>12</v>
      </c>
      <c r="BS6">
        <f aca="true" t="shared" si="46" ref="BS6:BS37">SUM(Q5:Q6)</f>
        <v>5</v>
      </c>
      <c r="BU6">
        <f t="shared" si="31"/>
        <v>1</v>
      </c>
      <c r="BV6">
        <f t="shared" si="32"/>
        <v>105</v>
      </c>
    </row>
    <row r="7" spans="1:74" ht="15">
      <c r="A7" s="5">
        <f aca="true" t="shared" si="47" ref="A7:A70">IF(AV7=13,"",IF(AND(E7=E6,F7=F6,G7=G6,H7=H6,I7=I6,J7=J6,K7=K6,L7=L6,M7=M6,N7=N6,O7=O6,P7=P6,Q7=Q6),A6,IF(D6=0,A6,BB7)))</f>
        <v>3</v>
      </c>
      <c r="B7" s="60" t="s">
        <v>206</v>
      </c>
      <c r="C7" s="7" t="s">
        <v>141</v>
      </c>
      <c r="D7" s="42">
        <f t="shared" si="0"/>
        <v>49.5</v>
      </c>
      <c r="E7" s="74" t="s">
        <v>104</v>
      </c>
      <c r="F7" s="74">
        <v>4</v>
      </c>
      <c r="G7" s="74">
        <v>8</v>
      </c>
      <c r="H7" s="74">
        <v>6</v>
      </c>
      <c r="I7" s="74" t="s">
        <v>104</v>
      </c>
      <c r="J7" s="74">
        <v>4</v>
      </c>
      <c r="K7" s="74">
        <v>5</v>
      </c>
      <c r="L7" s="74">
        <v>7</v>
      </c>
      <c r="M7" s="74">
        <v>1.5</v>
      </c>
      <c r="N7" s="74">
        <v>1</v>
      </c>
      <c r="O7" s="74">
        <v>2</v>
      </c>
      <c r="P7" s="74">
        <v>3</v>
      </c>
      <c r="Q7" s="90">
        <v>8</v>
      </c>
      <c r="T7">
        <f t="shared" si="1"/>
        <v>8</v>
      </c>
      <c r="U7">
        <f t="shared" si="2"/>
        <v>8</v>
      </c>
      <c r="V7">
        <f t="shared" si="3"/>
        <v>7</v>
      </c>
      <c r="W7">
        <f t="shared" si="4"/>
        <v>6</v>
      </c>
      <c r="X7">
        <f t="shared" si="5"/>
        <v>5</v>
      </c>
      <c r="Y7">
        <f t="shared" si="6"/>
        <v>4</v>
      </c>
      <c r="Z7">
        <f t="shared" si="7"/>
        <v>4</v>
      </c>
      <c r="AA7">
        <f t="shared" si="8"/>
        <v>3</v>
      </c>
      <c r="AB7">
        <f t="shared" si="9"/>
        <v>2</v>
      </c>
      <c r="AC7">
        <f t="shared" si="10"/>
        <v>1.5</v>
      </c>
      <c r="AD7">
        <f t="shared" si="11"/>
        <v>1</v>
      </c>
      <c r="AE7">
        <f t="shared" si="12"/>
        <v>0</v>
      </c>
      <c r="AF7">
        <f t="shared" si="13"/>
        <v>0</v>
      </c>
      <c r="AH7">
        <f t="shared" si="14"/>
        <v>0</v>
      </c>
      <c r="AI7">
        <f t="shared" si="15"/>
        <v>4</v>
      </c>
      <c r="AJ7">
        <f t="shared" si="16"/>
        <v>8</v>
      </c>
      <c r="AK7">
        <f t="shared" si="17"/>
        <v>6</v>
      </c>
      <c r="AL7">
        <f t="shared" si="18"/>
        <v>0</v>
      </c>
      <c r="AM7">
        <f t="shared" si="19"/>
        <v>4</v>
      </c>
      <c r="AN7">
        <f t="shared" si="20"/>
        <v>5</v>
      </c>
      <c r="AO7">
        <f t="shared" si="21"/>
        <v>7</v>
      </c>
      <c r="AP7">
        <f t="shared" si="22"/>
        <v>1.5</v>
      </c>
      <c r="AQ7">
        <f t="shared" si="23"/>
        <v>1</v>
      </c>
      <c r="AR7">
        <f t="shared" si="24"/>
        <v>2</v>
      </c>
      <c r="AS7">
        <f t="shared" si="25"/>
        <v>3</v>
      </c>
      <c r="AT7">
        <f t="shared" si="26"/>
        <v>8</v>
      </c>
      <c r="AV7">
        <f t="shared" si="27"/>
        <v>2</v>
      </c>
      <c r="AW7">
        <f t="shared" si="28"/>
        <v>49.5</v>
      </c>
      <c r="BB7">
        <v>3</v>
      </c>
      <c r="BF7">
        <f t="shared" si="33"/>
        <v>100.5</v>
      </c>
      <c r="BG7">
        <f t="shared" si="34"/>
        <v>4</v>
      </c>
      <c r="BH7">
        <f t="shared" si="35"/>
        <v>12</v>
      </c>
      <c r="BI7">
        <f t="shared" si="36"/>
        <v>12</v>
      </c>
      <c r="BJ7">
        <f t="shared" si="37"/>
        <v>8</v>
      </c>
      <c r="BK7">
        <f t="shared" si="38"/>
        <v>0</v>
      </c>
      <c r="BL7">
        <f t="shared" si="39"/>
        <v>7</v>
      </c>
      <c r="BM7">
        <f t="shared" si="40"/>
        <v>13</v>
      </c>
      <c r="BN7">
        <f t="shared" si="41"/>
        <v>7.5</v>
      </c>
      <c r="BO7">
        <f t="shared" si="42"/>
        <v>3</v>
      </c>
      <c r="BP7">
        <f t="shared" si="43"/>
        <v>5</v>
      </c>
      <c r="BQ7">
        <f t="shared" si="44"/>
        <v>14</v>
      </c>
      <c r="BR7">
        <f t="shared" si="45"/>
        <v>7</v>
      </c>
      <c r="BS7">
        <f t="shared" si="46"/>
        <v>8</v>
      </c>
      <c r="BU7">
        <f t="shared" si="31"/>
        <v>0</v>
      </c>
      <c r="BV7">
        <f t="shared" si="32"/>
        <v>100.5</v>
      </c>
    </row>
    <row r="8" spans="1:74" ht="15">
      <c r="A8" s="5">
        <f t="shared" si="47"/>
        <v>4</v>
      </c>
      <c r="B8" s="60" t="s">
        <v>231</v>
      </c>
      <c r="C8" s="7" t="s">
        <v>100</v>
      </c>
      <c r="D8" s="42">
        <f t="shared" si="0"/>
        <v>36</v>
      </c>
      <c r="E8" s="74">
        <v>0</v>
      </c>
      <c r="F8" s="74">
        <v>3</v>
      </c>
      <c r="G8" s="74">
        <v>10</v>
      </c>
      <c r="H8" s="74" t="s">
        <v>104</v>
      </c>
      <c r="I8" s="74" t="s">
        <v>104</v>
      </c>
      <c r="J8" s="74" t="s">
        <v>104</v>
      </c>
      <c r="K8" s="74" t="s">
        <v>104</v>
      </c>
      <c r="L8" s="74">
        <v>9</v>
      </c>
      <c r="M8" s="74">
        <v>5</v>
      </c>
      <c r="N8" s="74" t="s">
        <v>104</v>
      </c>
      <c r="O8" s="74">
        <v>4</v>
      </c>
      <c r="P8" s="74">
        <v>5</v>
      </c>
      <c r="Q8" s="90" t="s">
        <v>104</v>
      </c>
      <c r="T8">
        <f t="shared" si="1"/>
        <v>10</v>
      </c>
      <c r="U8">
        <f t="shared" si="2"/>
        <v>9</v>
      </c>
      <c r="V8">
        <f t="shared" si="3"/>
        <v>5</v>
      </c>
      <c r="W8">
        <f t="shared" si="4"/>
        <v>5</v>
      </c>
      <c r="X8">
        <f t="shared" si="5"/>
        <v>4</v>
      </c>
      <c r="Y8">
        <f t="shared" si="6"/>
        <v>3</v>
      </c>
      <c r="Z8">
        <f t="shared" si="7"/>
        <v>0</v>
      </c>
      <c r="AA8">
        <f t="shared" si="8"/>
        <v>0</v>
      </c>
      <c r="AB8">
        <f t="shared" si="9"/>
        <v>0</v>
      </c>
      <c r="AC8">
        <f t="shared" si="10"/>
        <v>0</v>
      </c>
      <c r="AD8">
        <f t="shared" si="11"/>
        <v>0</v>
      </c>
      <c r="AE8">
        <f t="shared" si="12"/>
        <v>0</v>
      </c>
      <c r="AF8">
        <f t="shared" si="13"/>
        <v>0</v>
      </c>
      <c r="AH8">
        <f t="shared" si="14"/>
        <v>0</v>
      </c>
      <c r="AI8">
        <f t="shared" si="15"/>
        <v>3</v>
      </c>
      <c r="AJ8">
        <f t="shared" si="16"/>
        <v>10</v>
      </c>
      <c r="AK8">
        <f t="shared" si="17"/>
        <v>0</v>
      </c>
      <c r="AL8">
        <f t="shared" si="18"/>
        <v>0</v>
      </c>
      <c r="AM8">
        <f t="shared" si="19"/>
        <v>0</v>
      </c>
      <c r="AN8">
        <f t="shared" si="20"/>
        <v>0</v>
      </c>
      <c r="AO8">
        <f t="shared" si="21"/>
        <v>9</v>
      </c>
      <c r="AP8">
        <f t="shared" si="22"/>
        <v>5</v>
      </c>
      <c r="AQ8">
        <f t="shared" si="23"/>
        <v>0</v>
      </c>
      <c r="AR8">
        <f t="shared" si="24"/>
        <v>4</v>
      </c>
      <c r="AS8">
        <f t="shared" si="25"/>
        <v>5</v>
      </c>
      <c r="AT8">
        <f t="shared" si="26"/>
        <v>0</v>
      </c>
      <c r="AV8">
        <f t="shared" si="27"/>
        <v>6</v>
      </c>
      <c r="AW8">
        <f t="shared" si="28"/>
        <v>36</v>
      </c>
      <c r="BB8">
        <v>4</v>
      </c>
      <c r="BF8">
        <f t="shared" si="33"/>
        <v>85.5</v>
      </c>
      <c r="BG8">
        <f t="shared" si="34"/>
        <v>0</v>
      </c>
      <c r="BH8">
        <f t="shared" si="35"/>
        <v>7</v>
      </c>
      <c r="BI8">
        <f t="shared" si="36"/>
        <v>18</v>
      </c>
      <c r="BJ8">
        <f t="shared" si="37"/>
        <v>6</v>
      </c>
      <c r="BK8">
        <f t="shared" si="38"/>
        <v>0</v>
      </c>
      <c r="BL8">
        <f t="shared" si="39"/>
        <v>4</v>
      </c>
      <c r="BM8">
        <f t="shared" si="40"/>
        <v>5</v>
      </c>
      <c r="BN8">
        <f t="shared" si="41"/>
        <v>16</v>
      </c>
      <c r="BO8">
        <f t="shared" si="42"/>
        <v>6.5</v>
      </c>
      <c r="BP8">
        <f t="shared" si="43"/>
        <v>1</v>
      </c>
      <c r="BQ8">
        <f t="shared" si="44"/>
        <v>6</v>
      </c>
      <c r="BR8">
        <f t="shared" si="45"/>
        <v>8</v>
      </c>
      <c r="BS8">
        <f t="shared" si="46"/>
        <v>8</v>
      </c>
      <c r="BU8">
        <f t="shared" si="31"/>
        <v>0</v>
      </c>
      <c r="BV8">
        <f t="shared" si="32"/>
        <v>85.5</v>
      </c>
    </row>
    <row r="9" spans="1:74" ht="15">
      <c r="A9" s="5">
        <f t="shared" si="47"/>
        <v>5</v>
      </c>
      <c r="B9" s="59" t="s">
        <v>235</v>
      </c>
      <c r="C9" s="5" t="s">
        <v>139</v>
      </c>
      <c r="D9" s="75">
        <f t="shared" si="0"/>
        <v>35</v>
      </c>
      <c r="E9" s="74">
        <v>8</v>
      </c>
      <c r="F9" s="74" t="s">
        <v>104</v>
      </c>
      <c r="G9" s="74" t="s">
        <v>104</v>
      </c>
      <c r="H9" s="74">
        <v>6</v>
      </c>
      <c r="I9" s="74">
        <v>7</v>
      </c>
      <c r="J9" s="74" t="s">
        <v>104</v>
      </c>
      <c r="K9" s="74">
        <v>2</v>
      </c>
      <c r="L9" s="74">
        <v>3</v>
      </c>
      <c r="M9" s="74">
        <v>1</v>
      </c>
      <c r="N9" s="74" t="s">
        <v>104</v>
      </c>
      <c r="O9" s="74">
        <v>4</v>
      </c>
      <c r="P9" s="74">
        <v>4</v>
      </c>
      <c r="Q9" s="110" t="s">
        <v>104</v>
      </c>
      <c r="T9">
        <f t="shared" si="1"/>
        <v>8</v>
      </c>
      <c r="U9">
        <f t="shared" si="2"/>
        <v>7</v>
      </c>
      <c r="V9">
        <f t="shared" si="3"/>
        <v>6</v>
      </c>
      <c r="W9">
        <f t="shared" si="4"/>
        <v>4</v>
      </c>
      <c r="X9">
        <f t="shared" si="5"/>
        <v>4</v>
      </c>
      <c r="Y9">
        <f t="shared" si="6"/>
        <v>3</v>
      </c>
      <c r="Z9">
        <f t="shared" si="7"/>
        <v>2</v>
      </c>
      <c r="AA9">
        <f t="shared" si="8"/>
        <v>1</v>
      </c>
      <c r="AB9">
        <f t="shared" si="9"/>
        <v>0</v>
      </c>
      <c r="AC9">
        <f t="shared" si="10"/>
        <v>0</v>
      </c>
      <c r="AD9">
        <f t="shared" si="11"/>
        <v>0</v>
      </c>
      <c r="AE9">
        <f t="shared" si="12"/>
        <v>0</v>
      </c>
      <c r="AF9">
        <f t="shared" si="13"/>
        <v>0</v>
      </c>
      <c r="AH9">
        <f t="shared" si="14"/>
        <v>8</v>
      </c>
      <c r="AI9">
        <f t="shared" si="15"/>
        <v>0</v>
      </c>
      <c r="AJ9">
        <f t="shared" si="16"/>
        <v>0</v>
      </c>
      <c r="AK9">
        <f t="shared" si="17"/>
        <v>6</v>
      </c>
      <c r="AL9">
        <f t="shared" si="18"/>
        <v>7</v>
      </c>
      <c r="AM9">
        <f t="shared" si="19"/>
        <v>0</v>
      </c>
      <c r="AN9">
        <f t="shared" si="20"/>
        <v>2</v>
      </c>
      <c r="AO9">
        <f t="shared" si="21"/>
        <v>3</v>
      </c>
      <c r="AP9">
        <f t="shared" si="22"/>
        <v>1</v>
      </c>
      <c r="AQ9">
        <f t="shared" si="23"/>
        <v>0</v>
      </c>
      <c r="AR9">
        <f t="shared" si="24"/>
        <v>4</v>
      </c>
      <c r="AS9">
        <f t="shared" si="25"/>
        <v>4</v>
      </c>
      <c r="AT9">
        <f t="shared" si="26"/>
        <v>0</v>
      </c>
      <c r="AV9">
        <f t="shared" si="27"/>
        <v>5</v>
      </c>
      <c r="AW9">
        <f t="shared" si="28"/>
        <v>35</v>
      </c>
      <c r="BB9">
        <v>5</v>
      </c>
      <c r="BF9">
        <f t="shared" si="33"/>
        <v>71</v>
      </c>
      <c r="BG9">
        <f t="shared" si="34"/>
        <v>8</v>
      </c>
      <c r="BH9">
        <f t="shared" si="35"/>
        <v>3</v>
      </c>
      <c r="BI9">
        <f t="shared" si="36"/>
        <v>10</v>
      </c>
      <c r="BJ9">
        <f t="shared" si="37"/>
        <v>6</v>
      </c>
      <c r="BK9">
        <f t="shared" si="38"/>
        <v>7</v>
      </c>
      <c r="BL9">
        <f t="shared" si="39"/>
        <v>0</v>
      </c>
      <c r="BM9">
        <f t="shared" si="40"/>
        <v>2</v>
      </c>
      <c r="BN9">
        <f t="shared" si="41"/>
        <v>12</v>
      </c>
      <c r="BO9">
        <f t="shared" si="42"/>
        <v>6</v>
      </c>
      <c r="BP9">
        <f t="shared" si="43"/>
        <v>0</v>
      </c>
      <c r="BQ9">
        <f t="shared" si="44"/>
        <v>8</v>
      </c>
      <c r="BR9">
        <f t="shared" si="45"/>
        <v>9</v>
      </c>
      <c r="BS9">
        <f t="shared" si="46"/>
        <v>0</v>
      </c>
      <c r="BU9">
        <f t="shared" si="31"/>
        <v>1</v>
      </c>
      <c r="BV9">
        <f t="shared" si="32"/>
        <v>72</v>
      </c>
    </row>
    <row r="10" spans="1:74" ht="15">
      <c r="A10" s="7">
        <f t="shared" si="47"/>
        <v>6</v>
      </c>
      <c r="B10" s="113" t="s">
        <v>323</v>
      </c>
      <c r="C10" s="7" t="s">
        <v>141</v>
      </c>
      <c r="D10" s="42">
        <f t="shared" si="0"/>
        <v>33</v>
      </c>
      <c r="E10" s="87" t="s">
        <v>104</v>
      </c>
      <c r="F10" s="87" t="s">
        <v>104</v>
      </c>
      <c r="G10" s="87">
        <v>12</v>
      </c>
      <c r="H10" s="87" t="s">
        <v>104</v>
      </c>
      <c r="I10" s="87" t="s">
        <v>104</v>
      </c>
      <c r="J10" s="87">
        <v>8</v>
      </c>
      <c r="K10" s="87" t="s">
        <v>104</v>
      </c>
      <c r="L10" s="87">
        <v>5</v>
      </c>
      <c r="M10" s="87">
        <v>1</v>
      </c>
      <c r="N10" s="87">
        <v>3</v>
      </c>
      <c r="O10" s="87" t="s">
        <v>104</v>
      </c>
      <c r="P10" s="87" t="s">
        <v>104</v>
      </c>
      <c r="Q10" s="90">
        <v>4</v>
      </c>
      <c r="T10">
        <f t="shared" si="1"/>
        <v>12</v>
      </c>
      <c r="U10">
        <f t="shared" si="2"/>
        <v>8</v>
      </c>
      <c r="V10">
        <f t="shared" si="3"/>
        <v>5</v>
      </c>
      <c r="W10">
        <f t="shared" si="4"/>
        <v>4</v>
      </c>
      <c r="X10">
        <f t="shared" si="5"/>
        <v>3</v>
      </c>
      <c r="Y10">
        <f t="shared" si="6"/>
        <v>1</v>
      </c>
      <c r="Z10">
        <f t="shared" si="7"/>
        <v>0</v>
      </c>
      <c r="AA10">
        <f t="shared" si="8"/>
        <v>0</v>
      </c>
      <c r="AB10">
        <f t="shared" si="9"/>
        <v>0</v>
      </c>
      <c r="AC10">
        <f t="shared" si="10"/>
        <v>0</v>
      </c>
      <c r="AD10">
        <f t="shared" si="11"/>
        <v>0</v>
      </c>
      <c r="AE10">
        <f t="shared" si="12"/>
        <v>0</v>
      </c>
      <c r="AF10">
        <f t="shared" si="13"/>
        <v>0</v>
      </c>
      <c r="AH10">
        <f t="shared" si="14"/>
        <v>0</v>
      </c>
      <c r="AI10">
        <f t="shared" si="15"/>
        <v>0</v>
      </c>
      <c r="AJ10">
        <f t="shared" si="16"/>
        <v>12</v>
      </c>
      <c r="AK10">
        <f t="shared" si="17"/>
        <v>0</v>
      </c>
      <c r="AL10">
        <f t="shared" si="18"/>
        <v>0</v>
      </c>
      <c r="AM10">
        <f t="shared" si="19"/>
        <v>8</v>
      </c>
      <c r="AN10">
        <f t="shared" si="20"/>
        <v>0</v>
      </c>
      <c r="AO10">
        <f t="shared" si="21"/>
        <v>5</v>
      </c>
      <c r="AP10">
        <f t="shared" si="22"/>
        <v>1</v>
      </c>
      <c r="AQ10">
        <f t="shared" si="23"/>
        <v>3</v>
      </c>
      <c r="AR10">
        <f t="shared" si="24"/>
        <v>0</v>
      </c>
      <c r="AS10">
        <f t="shared" si="25"/>
        <v>0</v>
      </c>
      <c r="AT10">
        <f t="shared" si="26"/>
        <v>4</v>
      </c>
      <c r="AV10">
        <f t="shared" si="27"/>
        <v>7</v>
      </c>
      <c r="AW10">
        <f t="shared" si="28"/>
        <v>33</v>
      </c>
      <c r="BB10">
        <v>6</v>
      </c>
      <c r="BF10">
        <f t="shared" si="33"/>
        <v>68</v>
      </c>
      <c r="BG10">
        <f t="shared" si="34"/>
        <v>8</v>
      </c>
      <c r="BH10">
        <f t="shared" si="35"/>
        <v>0</v>
      </c>
      <c r="BI10">
        <f t="shared" si="36"/>
        <v>12</v>
      </c>
      <c r="BJ10">
        <f t="shared" si="37"/>
        <v>6</v>
      </c>
      <c r="BK10">
        <f t="shared" si="38"/>
        <v>7</v>
      </c>
      <c r="BL10">
        <f t="shared" si="39"/>
        <v>8</v>
      </c>
      <c r="BM10">
        <f t="shared" si="40"/>
        <v>2</v>
      </c>
      <c r="BN10">
        <f t="shared" si="41"/>
        <v>8</v>
      </c>
      <c r="BO10">
        <f t="shared" si="42"/>
        <v>2</v>
      </c>
      <c r="BP10">
        <f t="shared" si="43"/>
        <v>3</v>
      </c>
      <c r="BQ10">
        <f t="shared" si="44"/>
        <v>4</v>
      </c>
      <c r="BR10">
        <f t="shared" si="45"/>
        <v>4</v>
      </c>
      <c r="BS10">
        <f t="shared" si="46"/>
        <v>4</v>
      </c>
      <c r="BU10">
        <f t="shared" si="31"/>
        <v>2</v>
      </c>
      <c r="BV10">
        <f t="shared" si="32"/>
        <v>70</v>
      </c>
    </row>
    <row r="11" spans="1:74" ht="15">
      <c r="A11" s="5">
        <f t="shared" si="47"/>
        <v>7</v>
      </c>
      <c r="B11" s="59" t="s">
        <v>280</v>
      </c>
      <c r="C11" s="101" t="s">
        <v>276</v>
      </c>
      <c r="D11" s="75">
        <f t="shared" si="0"/>
        <v>29</v>
      </c>
      <c r="E11" s="74">
        <v>1</v>
      </c>
      <c r="F11" s="74" t="s">
        <v>104</v>
      </c>
      <c r="G11" s="74">
        <v>6</v>
      </c>
      <c r="H11" s="74">
        <v>12</v>
      </c>
      <c r="I11" s="74" t="s">
        <v>104</v>
      </c>
      <c r="J11" s="74">
        <v>2</v>
      </c>
      <c r="K11" s="74">
        <v>0</v>
      </c>
      <c r="L11" s="74" t="s">
        <v>104</v>
      </c>
      <c r="M11" s="74" t="s">
        <v>104</v>
      </c>
      <c r="N11" s="74">
        <v>4</v>
      </c>
      <c r="O11" s="74">
        <v>4</v>
      </c>
      <c r="P11" s="74" t="s">
        <v>104</v>
      </c>
      <c r="Q11" s="110" t="s">
        <v>104</v>
      </c>
      <c r="T11">
        <f t="shared" si="1"/>
        <v>12</v>
      </c>
      <c r="U11">
        <f t="shared" si="2"/>
        <v>6</v>
      </c>
      <c r="V11">
        <f t="shared" si="3"/>
        <v>4</v>
      </c>
      <c r="W11">
        <f t="shared" si="4"/>
        <v>4</v>
      </c>
      <c r="X11">
        <f t="shared" si="5"/>
        <v>2</v>
      </c>
      <c r="Y11">
        <f t="shared" si="6"/>
        <v>1</v>
      </c>
      <c r="Z11">
        <f t="shared" si="7"/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11"/>
        <v>0</v>
      </c>
      <c r="AE11">
        <f t="shared" si="12"/>
        <v>0</v>
      </c>
      <c r="AF11">
        <f t="shared" si="13"/>
        <v>0</v>
      </c>
      <c r="AH11">
        <f t="shared" si="14"/>
        <v>1</v>
      </c>
      <c r="AI11">
        <f t="shared" si="15"/>
        <v>0</v>
      </c>
      <c r="AJ11">
        <f t="shared" si="16"/>
        <v>6</v>
      </c>
      <c r="AK11">
        <f t="shared" si="17"/>
        <v>12</v>
      </c>
      <c r="AL11">
        <f t="shared" si="18"/>
        <v>0</v>
      </c>
      <c r="AM11">
        <f t="shared" si="19"/>
        <v>2</v>
      </c>
      <c r="AN11">
        <f t="shared" si="20"/>
        <v>0</v>
      </c>
      <c r="AO11">
        <f t="shared" si="21"/>
        <v>0</v>
      </c>
      <c r="AP11">
        <f t="shared" si="22"/>
        <v>0</v>
      </c>
      <c r="AQ11">
        <f t="shared" si="23"/>
        <v>4</v>
      </c>
      <c r="AR11">
        <f t="shared" si="24"/>
        <v>4</v>
      </c>
      <c r="AS11">
        <f t="shared" si="25"/>
        <v>0</v>
      </c>
      <c r="AT11">
        <f t="shared" si="26"/>
        <v>0</v>
      </c>
      <c r="AV11">
        <f t="shared" si="27"/>
        <v>6</v>
      </c>
      <c r="AW11">
        <f t="shared" si="28"/>
        <v>29</v>
      </c>
      <c r="BB11">
        <v>7</v>
      </c>
      <c r="BF11">
        <f t="shared" si="33"/>
        <v>62</v>
      </c>
      <c r="BG11">
        <f t="shared" si="34"/>
        <v>1</v>
      </c>
      <c r="BH11">
        <f t="shared" si="35"/>
        <v>0</v>
      </c>
      <c r="BI11">
        <f t="shared" si="36"/>
        <v>18</v>
      </c>
      <c r="BJ11">
        <f t="shared" si="37"/>
        <v>12</v>
      </c>
      <c r="BK11">
        <f t="shared" si="38"/>
        <v>0</v>
      </c>
      <c r="BL11">
        <f t="shared" si="39"/>
        <v>10</v>
      </c>
      <c r="BM11">
        <f t="shared" si="40"/>
        <v>0</v>
      </c>
      <c r="BN11">
        <f t="shared" si="41"/>
        <v>5</v>
      </c>
      <c r="BO11">
        <f t="shared" si="42"/>
        <v>1</v>
      </c>
      <c r="BP11">
        <f t="shared" si="43"/>
        <v>7</v>
      </c>
      <c r="BQ11">
        <f t="shared" si="44"/>
        <v>4</v>
      </c>
      <c r="BR11">
        <f t="shared" si="45"/>
        <v>0</v>
      </c>
      <c r="BS11">
        <f t="shared" si="46"/>
        <v>4</v>
      </c>
      <c r="BU11">
        <f t="shared" si="31"/>
        <v>0</v>
      </c>
      <c r="BV11">
        <f t="shared" si="32"/>
        <v>62</v>
      </c>
    </row>
    <row r="12" spans="1:74" ht="15.75" thickBot="1">
      <c r="A12" s="127">
        <f t="shared" si="47"/>
        <v>8</v>
      </c>
      <c r="B12" s="128" t="s">
        <v>177</v>
      </c>
      <c r="C12" s="127" t="s">
        <v>161</v>
      </c>
      <c r="D12" s="129">
        <f t="shared" si="0"/>
        <v>28</v>
      </c>
      <c r="E12" s="130" t="s">
        <v>104</v>
      </c>
      <c r="F12" s="130">
        <v>1</v>
      </c>
      <c r="G12" s="130">
        <v>4</v>
      </c>
      <c r="H12" s="130">
        <v>3</v>
      </c>
      <c r="I12" s="130" t="s">
        <v>104</v>
      </c>
      <c r="J12" s="130">
        <v>7</v>
      </c>
      <c r="K12" s="130">
        <v>3</v>
      </c>
      <c r="L12" s="130">
        <v>3</v>
      </c>
      <c r="M12" s="130" t="s">
        <v>104</v>
      </c>
      <c r="N12" s="130">
        <v>7</v>
      </c>
      <c r="O12" s="130" t="s">
        <v>104</v>
      </c>
      <c r="P12" s="130" t="s">
        <v>104</v>
      </c>
      <c r="Q12" s="131" t="s">
        <v>104</v>
      </c>
      <c r="T12">
        <f t="shared" si="1"/>
        <v>7</v>
      </c>
      <c r="U12">
        <f t="shared" si="2"/>
        <v>7</v>
      </c>
      <c r="V12">
        <f t="shared" si="3"/>
        <v>4</v>
      </c>
      <c r="W12">
        <f t="shared" si="4"/>
        <v>3</v>
      </c>
      <c r="X12">
        <f t="shared" si="5"/>
        <v>3</v>
      </c>
      <c r="Y12">
        <f t="shared" si="6"/>
        <v>3</v>
      </c>
      <c r="Z12">
        <f t="shared" si="7"/>
        <v>1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11"/>
        <v>0</v>
      </c>
      <c r="AE12">
        <f t="shared" si="12"/>
        <v>0</v>
      </c>
      <c r="AF12">
        <f t="shared" si="13"/>
        <v>0</v>
      </c>
      <c r="AH12">
        <f t="shared" si="14"/>
        <v>0</v>
      </c>
      <c r="AI12">
        <f t="shared" si="15"/>
        <v>1</v>
      </c>
      <c r="AJ12">
        <f t="shared" si="16"/>
        <v>4</v>
      </c>
      <c r="AK12">
        <f t="shared" si="17"/>
        <v>3</v>
      </c>
      <c r="AL12">
        <f t="shared" si="18"/>
        <v>0</v>
      </c>
      <c r="AM12">
        <f t="shared" si="19"/>
        <v>7</v>
      </c>
      <c r="AN12">
        <f t="shared" si="20"/>
        <v>3</v>
      </c>
      <c r="AO12">
        <f t="shared" si="21"/>
        <v>3</v>
      </c>
      <c r="AP12">
        <f t="shared" si="22"/>
        <v>0</v>
      </c>
      <c r="AQ12">
        <f t="shared" si="23"/>
        <v>7</v>
      </c>
      <c r="AR12">
        <f t="shared" si="24"/>
        <v>0</v>
      </c>
      <c r="AS12">
        <f t="shared" si="25"/>
        <v>0</v>
      </c>
      <c r="AT12">
        <f t="shared" si="26"/>
        <v>0</v>
      </c>
      <c r="AV12">
        <f t="shared" si="27"/>
        <v>6</v>
      </c>
      <c r="AW12">
        <f t="shared" si="28"/>
        <v>28</v>
      </c>
      <c r="BB12">
        <v>8</v>
      </c>
      <c r="BF12">
        <f t="shared" si="33"/>
        <v>57</v>
      </c>
      <c r="BG12">
        <f t="shared" si="34"/>
        <v>1</v>
      </c>
      <c r="BH12">
        <f t="shared" si="35"/>
        <v>1</v>
      </c>
      <c r="BI12">
        <f t="shared" si="36"/>
        <v>10</v>
      </c>
      <c r="BJ12">
        <f t="shared" si="37"/>
        <v>15</v>
      </c>
      <c r="BK12">
        <f t="shared" si="38"/>
        <v>0</v>
      </c>
      <c r="BL12">
        <f t="shared" si="39"/>
        <v>9</v>
      </c>
      <c r="BM12">
        <f t="shared" si="40"/>
        <v>3</v>
      </c>
      <c r="BN12">
        <f t="shared" si="41"/>
        <v>3</v>
      </c>
      <c r="BO12">
        <f t="shared" si="42"/>
        <v>0</v>
      </c>
      <c r="BP12">
        <f t="shared" si="43"/>
        <v>11</v>
      </c>
      <c r="BQ12">
        <f t="shared" si="44"/>
        <v>4</v>
      </c>
      <c r="BR12">
        <f t="shared" si="45"/>
        <v>0</v>
      </c>
      <c r="BS12">
        <f t="shared" si="46"/>
        <v>0</v>
      </c>
      <c r="BU12">
        <f t="shared" si="31"/>
        <v>0</v>
      </c>
      <c r="BV12">
        <f t="shared" si="32"/>
        <v>57</v>
      </c>
    </row>
    <row r="13" spans="1:74" ht="15">
      <c r="A13" s="7">
        <f t="shared" si="47"/>
        <v>9</v>
      </c>
      <c r="B13" s="113" t="s">
        <v>144</v>
      </c>
      <c r="C13" s="104" t="s">
        <v>141</v>
      </c>
      <c r="D13" s="42">
        <f t="shared" si="0"/>
        <v>27</v>
      </c>
      <c r="E13" s="116" t="s">
        <v>104</v>
      </c>
      <c r="F13" s="87" t="s">
        <v>104</v>
      </c>
      <c r="G13" s="116">
        <v>0</v>
      </c>
      <c r="H13" s="87">
        <v>5</v>
      </c>
      <c r="I13" s="87" t="s">
        <v>104</v>
      </c>
      <c r="J13" s="87" t="s">
        <v>104</v>
      </c>
      <c r="K13" s="87">
        <v>2</v>
      </c>
      <c r="L13" s="87" t="s">
        <v>104</v>
      </c>
      <c r="M13" s="87" t="s">
        <v>104</v>
      </c>
      <c r="N13" s="87">
        <v>8</v>
      </c>
      <c r="O13" s="87">
        <v>3</v>
      </c>
      <c r="P13" s="87" t="s">
        <v>104</v>
      </c>
      <c r="Q13" s="90">
        <v>9</v>
      </c>
      <c r="T13">
        <f t="shared" si="1"/>
        <v>9</v>
      </c>
      <c r="U13">
        <f t="shared" si="2"/>
        <v>8</v>
      </c>
      <c r="V13">
        <f t="shared" si="3"/>
        <v>5</v>
      </c>
      <c r="W13">
        <f t="shared" si="4"/>
        <v>3</v>
      </c>
      <c r="X13">
        <f t="shared" si="5"/>
        <v>2</v>
      </c>
      <c r="Y13">
        <f t="shared" si="6"/>
        <v>0</v>
      </c>
      <c r="Z13">
        <f t="shared" si="7"/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11"/>
        <v>0</v>
      </c>
      <c r="AE13">
        <f t="shared" si="12"/>
        <v>0</v>
      </c>
      <c r="AF13">
        <f t="shared" si="13"/>
        <v>0</v>
      </c>
      <c r="AH13">
        <f t="shared" si="14"/>
        <v>0</v>
      </c>
      <c r="AI13">
        <f t="shared" si="15"/>
        <v>0</v>
      </c>
      <c r="AJ13">
        <f t="shared" si="16"/>
        <v>0</v>
      </c>
      <c r="AK13">
        <f t="shared" si="17"/>
        <v>5</v>
      </c>
      <c r="AL13">
        <f t="shared" si="18"/>
        <v>0</v>
      </c>
      <c r="AM13">
        <f t="shared" si="19"/>
        <v>0</v>
      </c>
      <c r="AN13">
        <f t="shared" si="20"/>
        <v>2</v>
      </c>
      <c r="AO13">
        <f t="shared" si="21"/>
        <v>0</v>
      </c>
      <c r="AP13">
        <f t="shared" si="22"/>
        <v>0</v>
      </c>
      <c r="AQ13">
        <f t="shared" si="23"/>
        <v>8</v>
      </c>
      <c r="AR13">
        <f t="shared" si="24"/>
        <v>3</v>
      </c>
      <c r="AS13">
        <f t="shared" si="25"/>
        <v>0</v>
      </c>
      <c r="AT13">
        <f t="shared" si="26"/>
        <v>9</v>
      </c>
      <c r="AV13">
        <f t="shared" si="27"/>
        <v>7</v>
      </c>
      <c r="AW13">
        <f t="shared" si="28"/>
        <v>27</v>
      </c>
      <c r="BB13">
        <v>9</v>
      </c>
      <c r="BF13">
        <f t="shared" si="33"/>
        <v>55</v>
      </c>
      <c r="BG13">
        <f t="shared" si="34"/>
        <v>0</v>
      </c>
      <c r="BH13">
        <f t="shared" si="35"/>
        <v>1</v>
      </c>
      <c r="BI13">
        <f t="shared" si="36"/>
        <v>4</v>
      </c>
      <c r="BJ13">
        <f t="shared" si="37"/>
        <v>8</v>
      </c>
      <c r="BK13">
        <f t="shared" si="38"/>
        <v>0</v>
      </c>
      <c r="BL13">
        <f t="shared" si="39"/>
        <v>7</v>
      </c>
      <c r="BM13">
        <f t="shared" si="40"/>
        <v>5</v>
      </c>
      <c r="BN13">
        <f t="shared" si="41"/>
        <v>3</v>
      </c>
      <c r="BO13">
        <f t="shared" si="42"/>
        <v>0</v>
      </c>
      <c r="BP13">
        <f t="shared" si="43"/>
        <v>15</v>
      </c>
      <c r="BQ13">
        <f t="shared" si="44"/>
        <v>3</v>
      </c>
      <c r="BR13">
        <f t="shared" si="45"/>
        <v>0</v>
      </c>
      <c r="BS13">
        <f t="shared" si="46"/>
        <v>9</v>
      </c>
      <c r="BU13">
        <f t="shared" si="31"/>
        <v>0</v>
      </c>
      <c r="BV13">
        <f t="shared" si="32"/>
        <v>55</v>
      </c>
    </row>
    <row r="14" spans="1:74" ht="15">
      <c r="A14" s="5">
        <f t="shared" si="47"/>
        <v>10</v>
      </c>
      <c r="B14" s="59" t="s">
        <v>256</v>
      </c>
      <c r="C14" s="5" t="s">
        <v>156</v>
      </c>
      <c r="D14" s="75">
        <f t="shared" si="0"/>
        <v>26</v>
      </c>
      <c r="E14" s="74" t="s">
        <v>104</v>
      </c>
      <c r="F14" s="74">
        <v>9</v>
      </c>
      <c r="G14" s="74" t="s">
        <v>104</v>
      </c>
      <c r="H14" s="74" t="s">
        <v>104</v>
      </c>
      <c r="I14" s="74" t="s">
        <v>104</v>
      </c>
      <c r="J14" s="74">
        <v>5</v>
      </c>
      <c r="K14" s="74">
        <v>9</v>
      </c>
      <c r="L14" s="74" t="s">
        <v>104</v>
      </c>
      <c r="M14" s="74" t="s">
        <v>104</v>
      </c>
      <c r="N14" s="74" t="s">
        <v>104</v>
      </c>
      <c r="O14" s="74" t="s">
        <v>104</v>
      </c>
      <c r="P14" s="74" t="s">
        <v>104</v>
      </c>
      <c r="Q14" s="110">
        <v>3</v>
      </c>
      <c r="T14">
        <f t="shared" si="1"/>
        <v>9</v>
      </c>
      <c r="U14">
        <f t="shared" si="2"/>
        <v>9</v>
      </c>
      <c r="V14">
        <f t="shared" si="3"/>
        <v>5</v>
      </c>
      <c r="W14">
        <f t="shared" si="4"/>
        <v>3</v>
      </c>
      <c r="X14">
        <f t="shared" si="5"/>
        <v>0</v>
      </c>
      <c r="Y14">
        <f t="shared" si="6"/>
        <v>0</v>
      </c>
      <c r="Z14">
        <f t="shared" si="7"/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11"/>
        <v>0</v>
      </c>
      <c r="AE14">
        <f t="shared" si="12"/>
        <v>0</v>
      </c>
      <c r="AF14">
        <f t="shared" si="13"/>
        <v>0</v>
      </c>
      <c r="AH14">
        <f t="shared" si="14"/>
        <v>0</v>
      </c>
      <c r="AI14">
        <f t="shared" si="15"/>
        <v>9</v>
      </c>
      <c r="AJ14">
        <f t="shared" si="16"/>
        <v>0</v>
      </c>
      <c r="AK14">
        <f t="shared" si="17"/>
        <v>0</v>
      </c>
      <c r="AL14">
        <f t="shared" si="18"/>
        <v>0</v>
      </c>
      <c r="AM14">
        <f t="shared" si="19"/>
        <v>5</v>
      </c>
      <c r="AN14">
        <f t="shared" si="20"/>
        <v>9</v>
      </c>
      <c r="AO14">
        <f t="shared" si="21"/>
        <v>0</v>
      </c>
      <c r="AP14">
        <f t="shared" si="22"/>
        <v>0</v>
      </c>
      <c r="AQ14">
        <f t="shared" si="23"/>
        <v>0</v>
      </c>
      <c r="AR14">
        <f t="shared" si="24"/>
        <v>0</v>
      </c>
      <c r="AS14">
        <f t="shared" si="25"/>
        <v>0</v>
      </c>
      <c r="AT14">
        <f t="shared" si="26"/>
        <v>3</v>
      </c>
      <c r="AV14">
        <f t="shared" si="27"/>
        <v>9</v>
      </c>
      <c r="AW14">
        <f t="shared" si="28"/>
        <v>26</v>
      </c>
      <c r="BB14">
        <v>10</v>
      </c>
      <c r="BF14">
        <f t="shared" si="33"/>
        <v>53</v>
      </c>
      <c r="BG14">
        <f t="shared" si="34"/>
        <v>0</v>
      </c>
      <c r="BH14">
        <f t="shared" si="35"/>
        <v>9</v>
      </c>
      <c r="BI14">
        <f t="shared" si="36"/>
        <v>0</v>
      </c>
      <c r="BJ14">
        <f t="shared" si="37"/>
        <v>5</v>
      </c>
      <c r="BK14">
        <f t="shared" si="38"/>
        <v>0</v>
      </c>
      <c r="BL14">
        <f t="shared" si="39"/>
        <v>5</v>
      </c>
      <c r="BM14">
        <f t="shared" si="40"/>
        <v>11</v>
      </c>
      <c r="BN14">
        <f t="shared" si="41"/>
        <v>0</v>
      </c>
      <c r="BO14">
        <f t="shared" si="42"/>
        <v>0</v>
      </c>
      <c r="BP14">
        <f t="shared" si="43"/>
        <v>8</v>
      </c>
      <c r="BQ14">
        <f t="shared" si="44"/>
        <v>3</v>
      </c>
      <c r="BR14">
        <f t="shared" si="45"/>
        <v>0</v>
      </c>
      <c r="BS14">
        <f t="shared" si="46"/>
        <v>12</v>
      </c>
      <c r="BU14">
        <f t="shared" si="31"/>
        <v>0</v>
      </c>
      <c r="BV14">
        <f t="shared" si="32"/>
        <v>53</v>
      </c>
    </row>
    <row r="15" spans="1:74" ht="15">
      <c r="A15" s="7">
        <f t="shared" si="47"/>
        <v>11</v>
      </c>
      <c r="B15" s="60" t="s">
        <v>166</v>
      </c>
      <c r="C15" s="7" t="s">
        <v>156</v>
      </c>
      <c r="D15" s="42">
        <f t="shared" si="0"/>
        <v>25</v>
      </c>
      <c r="E15" s="87">
        <v>5</v>
      </c>
      <c r="F15" s="87">
        <v>5</v>
      </c>
      <c r="G15" s="87">
        <v>5</v>
      </c>
      <c r="H15" s="87">
        <v>2</v>
      </c>
      <c r="I15" s="87" t="s">
        <v>104</v>
      </c>
      <c r="J15" s="87">
        <v>0</v>
      </c>
      <c r="K15" s="87" t="s">
        <v>104</v>
      </c>
      <c r="L15" s="87" t="s">
        <v>104</v>
      </c>
      <c r="M15" s="87" t="s">
        <v>104</v>
      </c>
      <c r="N15" s="87">
        <v>1</v>
      </c>
      <c r="O15" s="87" t="s">
        <v>104</v>
      </c>
      <c r="P15" s="87" t="s">
        <v>104</v>
      </c>
      <c r="Q15" s="90">
        <v>7</v>
      </c>
      <c r="T15">
        <f t="shared" si="1"/>
        <v>7</v>
      </c>
      <c r="U15">
        <f t="shared" si="2"/>
        <v>5</v>
      </c>
      <c r="V15">
        <f t="shared" si="3"/>
        <v>5</v>
      </c>
      <c r="W15">
        <f t="shared" si="4"/>
        <v>5</v>
      </c>
      <c r="X15">
        <f t="shared" si="5"/>
        <v>2</v>
      </c>
      <c r="Y15">
        <f t="shared" si="6"/>
        <v>1</v>
      </c>
      <c r="Z15">
        <f t="shared" si="7"/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11"/>
        <v>0</v>
      </c>
      <c r="AE15">
        <f t="shared" si="12"/>
        <v>0</v>
      </c>
      <c r="AF15">
        <f t="shared" si="13"/>
        <v>0</v>
      </c>
      <c r="AH15">
        <f t="shared" si="14"/>
        <v>5</v>
      </c>
      <c r="AI15">
        <f t="shared" si="15"/>
        <v>5</v>
      </c>
      <c r="AJ15">
        <f t="shared" si="16"/>
        <v>5</v>
      </c>
      <c r="AK15">
        <f t="shared" si="17"/>
        <v>2</v>
      </c>
      <c r="AL15">
        <f t="shared" si="18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1</v>
      </c>
      <c r="AR15">
        <f t="shared" si="24"/>
        <v>0</v>
      </c>
      <c r="AS15">
        <f t="shared" si="25"/>
        <v>0</v>
      </c>
      <c r="AT15">
        <f t="shared" si="26"/>
        <v>7</v>
      </c>
      <c r="AV15">
        <f t="shared" si="27"/>
        <v>6</v>
      </c>
      <c r="AW15">
        <f t="shared" si="28"/>
        <v>25</v>
      </c>
      <c r="BB15">
        <v>11</v>
      </c>
      <c r="BF15">
        <f t="shared" si="33"/>
        <v>51</v>
      </c>
      <c r="BG15">
        <f t="shared" si="34"/>
        <v>5</v>
      </c>
      <c r="BH15">
        <f t="shared" si="35"/>
        <v>14</v>
      </c>
      <c r="BI15">
        <f t="shared" si="36"/>
        <v>5</v>
      </c>
      <c r="BJ15">
        <f t="shared" si="37"/>
        <v>2</v>
      </c>
      <c r="BK15">
        <f t="shared" si="38"/>
        <v>0</v>
      </c>
      <c r="BL15">
        <f t="shared" si="39"/>
        <v>5</v>
      </c>
      <c r="BM15">
        <f t="shared" si="40"/>
        <v>9</v>
      </c>
      <c r="BN15">
        <f t="shared" si="41"/>
        <v>0</v>
      </c>
      <c r="BO15">
        <f t="shared" si="42"/>
        <v>0</v>
      </c>
      <c r="BP15">
        <f t="shared" si="43"/>
        <v>1</v>
      </c>
      <c r="BQ15">
        <f t="shared" si="44"/>
        <v>0</v>
      </c>
      <c r="BR15">
        <f t="shared" si="45"/>
        <v>0</v>
      </c>
      <c r="BS15">
        <f t="shared" si="46"/>
        <v>10</v>
      </c>
      <c r="BU15">
        <f t="shared" si="31"/>
        <v>1</v>
      </c>
      <c r="BV15">
        <f t="shared" si="32"/>
        <v>52</v>
      </c>
    </row>
    <row r="16" spans="1:74" ht="15">
      <c r="A16" s="5">
        <f t="shared" si="47"/>
        <v>12</v>
      </c>
      <c r="B16" s="59" t="s">
        <v>225</v>
      </c>
      <c r="C16" s="5" t="s">
        <v>11</v>
      </c>
      <c r="D16" s="75">
        <f t="shared" si="0"/>
        <v>24</v>
      </c>
      <c r="E16" s="74" t="s">
        <v>104</v>
      </c>
      <c r="F16" s="74" t="s">
        <v>104</v>
      </c>
      <c r="G16" s="74" t="s">
        <v>104</v>
      </c>
      <c r="H16" s="74" t="s">
        <v>104</v>
      </c>
      <c r="I16" s="74" t="s">
        <v>104</v>
      </c>
      <c r="J16" s="74" t="s">
        <v>104</v>
      </c>
      <c r="K16" s="74">
        <v>5</v>
      </c>
      <c r="L16" s="74" t="s">
        <v>104</v>
      </c>
      <c r="M16" s="74">
        <v>3</v>
      </c>
      <c r="N16" s="74">
        <v>2</v>
      </c>
      <c r="O16" s="74">
        <v>5</v>
      </c>
      <c r="P16" s="74">
        <v>9</v>
      </c>
      <c r="Q16" s="110" t="s">
        <v>104</v>
      </c>
      <c r="T16">
        <f t="shared" si="1"/>
        <v>9</v>
      </c>
      <c r="U16">
        <f t="shared" si="2"/>
        <v>5</v>
      </c>
      <c r="V16">
        <f t="shared" si="3"/>
        <v>5</v>
      </c>
      <c r="W16">
        <f t="shared" si="4"/>
        <v>3</v>
      </c>
      <c r="X16">
        <f t="shared" si="5"/>
        <v>2</v>
      </c>
      <c r="Y16">
        <f t="shared" si="6"/>
        <v>0</v>
      </c>
      <c r="Z16">
        <f t="shared" si="7"/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11"/>
        <v>0</v>
      </c>
      <c r="AE16">
        <f t="shared" si="12"/>
        <v>0</v>
      </c>
      <c r="AF16">
        <f t="shared" si="13"/>
        <v>0</v>
      </c>
      <c r="AH16">
        <f t="shared" si="14"/>
        <v>0</v>
      </c>
      <c r="AI16">
        <f t="shared" si="15"/>
        <v>0</v>
      </c>
      <c r="AJ16">
        <f t="shared" si="16"/>
        <v>0</v>
      </c>
      <c r="AK16">
        <f t="shared" si="17"/>
        <v>0</v>
      </c>
      <c r="AL16">
        <f t="shared" si="18"/>
        <v>0</v>
      </c>
      <c r="AM16">
        <f t="shared" si="19"/>
        <v>0</v>
      </c>
      <c r="AN16">
        <f t="shared" si="20"/>
        <v>5</v>
      </c>
      <c r="AO16">
        <f t="shared" si="21"/>
        <v>0</v>
      </c>
      <c r="AP16">
        <f t="shared" si="22"/>
        <v>3</v>
      </c>
      <c r="AQ16">
        <f t="shared" si="23"/>
        <v>2</v>
      </c>
      <c r="AR16">
        <f t="shared" si="24"/>
        <v>5</v>
      </c>
      <c r="AS16">
        <f t="shared" si="25"/>
        <v>9</v>
      </c>
      <c r="AT16">
        <f t="shared" si="26"/>
        <v>0</v>
      </c>
      <c r="AV16">
        <f t="shared" si="27"/>
        <v>8</v>
      </c>
      <c r="AW16">
        <f t="shared" si="28"/>
        <v>24</v>
      </c>
      <c r="BB16">
        <v>12</v>
      </c>
      <c r="BF16">
        <f t="shared" si="33"/>
        <v>49</v>
      </c>
      <c r="BG16">
        <f t="shared" si="34"/>
        <v>5</v>
      </c>
      <c r="BH16">
        <f t="shared" si="35"/>
        <v>5</v>
      </c>
      <c r="BI16">
        <f t="shared" si="36"/>
        <v>5</v>
      </c>
      <c r="BJ16">
        <f t="shared" si="37"/>
        <v>2</v>
      </c>
      <c r="BK16">
        <f t="shared" si="38"/>
        <v>0</v>
      </c>
      <c r="BL16">
        <f t="shared" si="39"/>
        <v>0</v>
      </c>
      <c r="BM16">
        <f t="shared" si="40"/>
        <v>5</v>
      </c>
      <c r="BN16">
        <f t="shared" si="41"/>
        <v>0</v>
      </c>
      <c r="BO16">
        <f t="shared" si="42"/>
        <v>3</v>
      </c>
      <c r="BP16">
        <f t="shared" si="43"/>
        <v>3</v>
      </c>
      <c r="BQ16">
        <f t="shared" si="44"/>
        <v>5</v>
      </c>
      <c r="BR16">
        <f t="shared" si="45"/>
        <v>9</v>
      </c>
      <c r="BS16">
        <f t="shared" si="46"/>
        <v>7</v>
      </c>
      <c r="BU16">
        <f t="shared" si="31"/>
        <v>1</v>
      </c>
      <c r="BV16">
        <f t="shared" si="32"/>
        <v>50</v>
      </c>
    </row>
    <row r="17" spans="1:74" ht="15">
      <c r="A17" s="7">
        <f t="shared" si="47"/>
        <v>13</v>
      </c>
      <c r="B17" s="60" t="s">
        <v>263</v>
      </c>
      <c r="C17" s="104" t="s">
        <v>139</v>
      </c>
      <c r="D17" s="42">
        <f t="shared" si="0"/>
        <v>23</v>
      </c>
      <c r="E17" s="87">
        <v>5</v>
      </c>
      <c r="F17" s="87">
        <v>5</v>
      </c>
      <c r="G17" s="87" t="s">
        <v>104</v>
      </c>
      <c r="H17" s="87" t="s">
        <v>104</v>
      </c>
      <c r="I17" s="87" t="s">
        <v>104</v>
      </c>
      <c r="J17" s="87" t="s">
        <v>104</v>
      </c>
      <c r="K17" s="87">
        <v>1</v>
      </c>
      <c r="L17" s="87">
        <v>4</v>
      </c>
      <c r="M17" s="87">
        <v>0</v>
      </c>
      <c r="N17" s="87">
        <v>1</v>
      </c>
      <c r="O17" s="87">
        <v>5</v>
      </c>
      <c r="P17" s="87">
        <v>2</v>
      </c>
      <c r="Q17" s="90" t="s">
        <v>104</v>
      </c>
      <c r="T17">
        <f t="shared" si="1"/>
        <v>5</v>
      </c>
      <c r="U17">
        <f t="shared" si="2"/>
        <v>5</v>
      </c>
      <c r="V17">
        <f t="shared" si="3"/>
        <v>5</v>
      </c>
      <c r="W17">
        <f t="shared" si="4"/>
        <v>4</v>
      </c>
      <c r="X17">
        <f t="shared" si="5"/>
        <v>2</v>
      </c>
      <c r="Y17">
        <f t="shared" si="6"/>
        <v>1</v>
      </c>
      <c r="Z17">
        <f t="shared" si="7"/>
        <v>1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11"/>
        <v>0</v>
      </c>
      <c r="AE17">
        <f t="shared" si="12"/>
        <v>0</v>
      </c>
      <c r="AF17">
        <f t="shared" si="13"/>
        <v>0</v>
      </c>
      <c r="AH17">
        <f t="shared" si="14"/>
        <v>5</v>
      </c>
      <c r="AI17">
        <f t="shared" si="15"/>
        <v>5</v>
      </c>
      <c r="AJ17">
        <f t="shared" si="16"/>
        <v>0</v>
      </c>
      <c r="AK17">
        <f t="shared" si="17"/>
        <v>0</v>
      </c>
      <c r="AL17">
        <f t="shared" si="18"/>
        <v>0</v>
      </c>
      <c r="AM17">
        <f t="shared" si="19"/>
        <v>0</v>
      </c>
      <c r="AN17">
        <f t="shared" si="20"/>
        <v>1</v>
      </c>
      <c r="AO17">
        <f t="shared" si="21"/>
        <v>4</v>
      </c>
      <c r="AP17">
        <f t="shared" si="22"/>
        <v>0</v>
      </c>
      <c r="AQ17">
        <f t="shared" si="23"/>
        <v>1</v>
      </c>
      <c r="AR17">
        <f t="shared" si="24"/>
        <v>5</v>
      </c>
      <c r="AS17">
        <f t="shared" si="25"/>
        <v>2</v>
      </c>
      <c r="AT17">
        <f t="shared" si="26"/>
        <v>0</v>
      </c>
      <c r="AV17">
        <f t="shared" si="27"/>
        <v>5</v>
      </c>
      <c r="AW17">
        <f t="shared" si="28"/>
        <v>23</v>
      </c>
      <c r="BB17">
        <v>13</v>
      </c>
      <c r="BF17">
        <f t="shared" si="33"/>
        <v>47</v>
      </c>
      <c r="BG17">
        <f t="shared" si="34"/>
        <v>5</v>
      </c>
      <c r="BH17">
        <f t="shared" si="35"/>
        <v>5</v>
      </c>
      <c r="BI17">
        <f t="shared" si="36"/>
        <v>0</v>
      </c>
      <c r="BJ17">
        <f t="shared" si="37"/>
        <v>0</v>
      </c>
      <c r="BK17">
        <f t="shared" si="38"/>
        <v>0</v>
      </c>
      <c r="BL17">
        <f t="shared" si="39"/>
        <v>0</v>
      </c>
      <c r="BM17">
        <f t="shared" si="40"/>
        <v>6</v>
      </c>
      <c r="BN17">
        <f t="shared" si="41"/>
        <v>4</v>
      </c>
      <c r="BO17">
        <f t="shared" si="42"/>
        <v>3</v>
      </c>
      <c r="BP17">
        <f t="shared" si="43"/>
        <v>3</v>
      </c>
      <c r="BQ17">
        <f t="shared" si="44"/>
        <v>10</v>
      </c>
      <c r="BR17">
        <f t="shared" si="45"/>
        <v>11</v>
      </c>
      <c r="BS17">
        <f t="shared" si="46"/>
        <v>0</v>
      </c>
      <c r="BU17">
        <f t="shared" si="31"/>
        <v>0</v>
      </c>
      <c r="BV17">
        <f t="shared" si="32"/>
        <v>47</v>
      </c>
    </row>
    <row r="18" spans="1:74" ht="15">
      <c r="A18" s="5">
        <f t="shared" si="47"/>
        <v>14</v>
      </c>
      <c r="B18" s="111" t="s">
        <v>317</v>
      </c>
      <c r="C18" s="78" t="s">
        <v>141</v>
      </c>
      <c r="D18" s="42">
        <f t="shared" si="0"/>
        <v>21</v>
      </c>
      <c r="E18" s="74" t="s">
        <v>104</v>
      </c>
      <c r="F18" s="74">
        <v>2</v>
      </c>
      <c r="G18" s="74">
        <v>5</v>
      </c>
      <c r="H18" s="74">
        <v>5</v>
      </c>
      <c r="I18" s="74" t="s">
        <v>104</v>
      </c>
      <c r="J18" s="74" t="s">
        <v>104</v>
      </c>
      <c r="K18" s="74">
        <v>4</v>
      </c>
      <c r="L18" s="74" t="s">
        <v>104</v>
      </c>
      <c r="M18" s="74" t="s">
        <v>104</v>
      </c>
      <c r="N18" s="74">
        <v>5</v>
      </c>
      <c r="O18" s="74" t="s">
        <v>104</v>
      </c>
      <c r="P18" s="74" t="s">
        <v>104</v>
      </c>
      <c r="Q18" s="90" t="s">
        <v>104</v>
      </c>
      <c r="T18">
        <f t="shared" si="1"/>
        <v>5</v>
      </c>
      <c r="U18">
        <f t="shared" si="2"/>
        <v>5</v>
      </c>
      <c r="V18">
        <f t="shared" si="3"/>
        <v>5</v>
      </c>
      <c r="W18">
        <f t="shared" si="4"/>
        <v>4</v>
      </c>
      <c r="X18">
        <f t="shared" si="5"/>
        <v>2</v>
      </c>
      <c r="Y18">
        <f t="shared" si="6"/>
        <v>0</v>
      </c>
      <c r="Z18">
        <f t="shared" si="7"/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11"/>
        <v>0</v>
      </c>
      <c r="AE18">
        <f t="shared" si="12"/>
        <v>0</v>
      </c>
      <c r="AF18">
        <f t="shared" si="13"/>
        <v>0</v>
      </c>
      <c r="AH18">
        <f t="shared" si="14"/>
        <v>0</v>
      </c>
      <c r="AI18">
        <f t="shared" si="15"/>
        <v>2</v>
      </c>
      <c r="AJ18">
        <f t="shared" si="16"/>
        <v>5</v>
      </c>
      <c r="AK18">
        <f t="shared" si="17"/>
        <v>5</v>
      </c>
      <c r="AL18">
        <f t="shared" si="18"/>
        <v>0</v>
      </c>
      <c r="AM18">
        <f t="shared" si="19"/>
        <v>0</v>
      </c>
      <c r="AN18">
        <f t="shared" si="20"/>
        <v>4</v>
      </c>
      <c r="AO18">
        <f t="shared" si="21"/>
        <v>0</v>
      </c>
      <c r="AP18">
        <f t="shared" si="22"/>
        <v>0</v>
      </c>
      <c r="AQ18">
        <f t="shared" si="23"/>
        <v>5</v>
      </c>
      <c r="AR18">
        <f t="shared" si="24"/>
        <v>0</v>
      </c>
      <c r="AS18">
        <f t="shared" si="25"/>
        <v>0</v>
      </c>
      <c r="AT18">
        <f t="shared" si="26"/>
        <v>0</v>
      </c>
      <c r="AV18">
        <f t="shared" si="27"/>
        <v>8</v>
      </c>
      <c r="AW18">
        <f t="shared" si="28"/>
        <v>21</v>
      </c>
      <c r="BB18">
        <v>14</v>
      </c>
      <c r="BF18">
        <f t="shared" si="33"/>
        <v>44</v>
      </c>
      <c r="BG18">
        <f t="shared" si="34"/>
        <v>5</v>
      </c>
      <c r="BH18">
        <f t="shared" si="35"/>
        <v>7</v>
      </c>
      <c r="BI18">
        <f t="shared" si="36"/>
        <v>5</v>
      </c>
      <c r="BJ18">
        <f t="shared" si="37"/>
        <v>5</v>
      </c>
      <c r="BK18">
        <f t="shared" si="38"/>
        <v>0</v>
      </c>
      <c r="BL18">
        <f t="shared" si="39"/>
        <v>0</v>
      </c>
      <c r="BM18">
        <f t="shared" si="40"/>
        <v>5</v>
      </c>
      <c r="BN18">
        <f t="shared" si="41"/>
        <v>4</v>
      </c>
      <c r="BO18">
        <f t="shared" si="42"/>
        <v>0</v>
      </c>
      <c r="BP18">
        <f t="shared" si="43"/>
        <v>6</v>
      </c>
      <c r="BQ18">
        <f t="shared" si="44"/>
        <v>5</v>
      </c>
      <c r="BR18">
        <f t="shared" si="45"/>
        <v>2</v>
      </c>
      <c r="BS18">
        <f t="shared" si="46"/>
        <v>0</v>
      </c>
      <c r="BU18">
        <f t="shared" si="31"/>
        <v>1</v>
      </c>
      <c r="BV18">
        <f t="shared" si="32"/>
        <v>45</v>
      </c>
    </row>
    <row r="19" spans="1:74" ht="15">
      <c r="A19" s="5">
        <f t="shared" si="47"/>
        <v>15</v>
      </c>
      <c r="B19" s="111" t="s">
        <v>352</v>
      </c>
      <c r="C19" s="5" t="s">
        <v>8</v>
      </c>
      <c r="D19" s="75">
        <f t="shared" si="0"/>
        <v>19.33</v>
      </c>
      <c r="E19" s="74">
        <v>0</v>
      </c>
      <c r="F19" s="74">
        <v>1</v>
      </c>
      <c r="G19" s="74" t="s">
        <v>104</v>
      </c>
      <c r="H19" s="74" t="s">
        <v>104</v>
      </c>
      <c r="I19" s="74" t="s">
        <v>104</v>
      </c>
      <c r="J19" s="74" t="s">
        <v>104</v>
      </c>
      <c r="K19" s="74" t="s">
        <v>104</v>
      </c>
      <c r="L19" s="74">
        <v>3</v>
      </c>
      <c r="M19" s="74" t="s">
        <v>104</v>
      </c>
      <c r="N19" s="74">
        <v>2.33</v>
      </c>
      <c r="O19" s="74">
        <v>5</v>
      </c>
      <c r="P19" s="74">
        <v>3</v>
      </c>
      <c r="Q19" s="110">
        <v>5</v>
      </c>
      <c r="T19">
        <f t="shared" si="1"/>
        <v>5</v>
      </c>
      <c r="U19">
        <f t="shared" si="2"/>
        <v>5</v>
      </c>
      <c r="V19">
        <f t="shared" si="3"/>
        <v>3</v>
      </c>
      <c r="W19">
        <f t="shared" si="4"/>
        <v>3</v>
      </c>
      <c r="X19">
        <f t="shared" si="5"/>
        <v>2.33</v>
      </c>
      <c r="Y19">
        <f t="shared" si="6"/>
        <v>1</v>
      </c>
      <c r="Z19">
        <f t="shared" si="7"/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11"/>
        <v>0</v>
      </c>
      <c r="AE19">
        <f t="shared" si="12"/>
        <v>0</v>
      </c>
      <c r="AF19">
        <f t="shared" si="13"/>
        <v>0</v>
      </c>
      <c r="AH19">
        <f t="shared" si="14"/>
        <v>0</v>
      </c>
      <c r="AI19">
        <f t="shared" si="15"/>
        <v>1</v>
      </c>
      <c r="AJ19">
        <f t="shared" si="16"/>
        <v>0</v>
      </c>
      <c r="AK19">
        <f t="shared" si="17"/>
        <v>0</v>
      </c>
      <c r="AL19">
        <f t="shared" si="18"/>
        <v>0</v>
      </c>
      <c r="AM19">
        <f t="shared" si="19"/>
        <v>0</v>
      </c>
      <c r="AN19">
        <f t="shared" si="20"/>
        <v>0</v>
      </c>
      <c r="AO19">
        <f t="shared" si="21"/>
        <v>3</v>
      </c>
      <c r="AP19">
        <f t="shared" si="22"/>
        <v>0</v>
      </c>
      <c r="AQ19">
        <f t="shared" si="23"/>
        <v>2.33</v>
      </c>
      <c r="AR19">
        <f t="shared" si="24"/>
        <v>5</v>
      </c>
      <c r="AS19">
        <f t="shared" si="25"/>
        <v>3</v>
      </c>
      <c r="AT19">
        <f t="shared" si="26"/>
        <v>5</v>
      </c>
      <c r="AV19">
        <f t="shared" si="27"/>
        <v>6</v>
      </c>
      <c r="AW19">
        <f t="shared" si="28"/>
        <v>19.33</v>
      </c>
      <c r="BB19">
        <v>15</v>
      </c>
      <c r="BF19">
        <f t="shared" si="33"/>
        <v>40.33</v>
      </c>
      <c r="BG19">
        <f t="shared" si="34"/>
        <v>0</v>
      </c>
      <c r="BH19">
        <f t="shared" si="35"/>
        <v>3</v>
      </c>
      <c r="BI19">
        <f t="shared" si="36"/>
        <v>5</v>
      </c>
      <c r="BJ19">
        <f t="shared" si="37"/>
        <v>5</v>
      </c>
      <c r="BK19">
        <f t="shared" si="38"/>
        <v>0</v>
      </c>
      <c r="BL19">
        <f t="shared" si="39"/>
        <v>0</v>
      </c>
      <c r="BM19">
        <f t="shared" si="40"/>
        <v>4</v>
      </c>
      <c r="BN19">
        <f t="shared" si="41"/>
        <v>3</v>
      </c>
      <c r="BO19">
        <f t="shared" si="42"/>
        <v>0</v>
      </c>
      <c r="BP19">
        <f t="shared" si="43"/>
        <v>7.33</v>
      </c>
      <c r="BQ19">
        <f t="shared" si="44"/>
        <v>5</v>
      </c>
      <c r="BR19">
        <f t="shared" si="45"/>
        <v>3</v>
      </c>
      <c r="BS19">
        <f t="shared" si="46"/>
        <v>5</v>
      </c>
      <c r="BU19">
        <f t="shared" si="31"/>
        <v>0</v>
      </c>
      <c r="BV19">
        <f t="shared" si="32"/>
        <v>40.33</v>
      </c>
    </row>
    <row r="20" spans="1:74" ht="15">
      <c r="A20" s="7">
        <f t="shared" si="47"/>
        <v>16</v>
      </c>
      <c r="B20" s="60" t="s">
        <v>283</v>
      </c>
      <c r="C20" s="109" t="s">
        <v>276</v>
      </c>
      <c r="D20" s="42">
        <f t="shared" si="0"/>
        <v>17</v>
      </c>
      <c r="E20" s="87" t="s">
        <v>104</v>
      </c>
      <c r="F20" s="87">
        <v>4</v>
      </c>
      <c r="G20" s="87">
        <v>3</v>
      </c>
      <c r="H20" s="87">
        <v>10</v>
      </c>
      <c r="I20" s="87" t="s">
        <v>104</v>
      </c>
      <c r="J20" s="87" t="s">
        <v>104</v>
      </c>
      <c r="K20" s="87" t="s">
        <v>104</v>
      </c>
      <c r="L20" s="87" t="s">
        <v>104</v>
      </c>
      <c r="M20" s="87" t="s">
        <v>104</v>
      </c>
      <c r="N20" s="87" t="s">
        <v>104</v>
      </c>
      <c r="O20" s="87" t="s">
        <v>104</v>
      </c>
      <c r="P20" s="87" t="s">
        <v>104</v>
      </c>
      <c r="Q20" s="90" t="s">
        <v>104</v>
      </c>
      <c r="T20">
        <f t="shared" si="1"/>
        <v>10</v>
      </c>
      <c r="U20">
        <f t="shared" si="2"/>
        <v>4</v>
      </c>
      <c r="V20">
        <f t="shared" si="3"/>
        <v>3</v>
      </c>
      <c r="W20">
        <f t="shared" si="4"/>
        <v>0</v>
      </c>
      <c r="X20">
        <f t="shared" si="5"/>
        <v>0</v>
      </c>
      <c r="Y20">
        <f t="shared" si="6"/>
        <v>0</v>
      </c>
      <c r="Z20">
        <f t="shared" si="7"/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11"/>
        <v>0</v>
      </c>
      <c r="AE20">
        <f t="shared" si="12"/>
        <v>0</v>
      </c>
      <c r="AF20">
        <f t="shared" si="13"/>
        <v>0</v>
      </c>
      <c r="AH20">
        <f t="shared" si="14"/>
        <v>0</v>
      </c>
      <c r="AI20">
        <f t="shared" si="15"/>
        <v>4</v>
      </c>
      <c r="AJ20">
        <f t="shared" si="16"/>
        <v>3</v>
      </c>
      <c r="AK20">
        <f t="shared" si="17"/>
        <v>10</v>
      </c>
      <c r="AL20">
        <f t="shared" si="18"/>
        <v>0</v>
      </c>
      <c r="AM20">
        <f t="shared" si="19"/>
        <v>0</v>
      </c>
      <c r="AN20">
        <f t="shared" si="20"/>
        <v>0</v>
      </c>
      <c r="AO20">
        <f t="shared" si="21"/>
        <v>0</v>
      </c>
      <c r="AP20">
        <f t="shared" si="22"/>
        <v>0</v>
      </c>
      <c r="AQ20">
        <f t="shared" si="23"/>
        <v>0</v>
      </c>
      <c r="AR20">
        <f t="shared" si="24"/>
        <v>0</v>
      </c>
      <c r="AS20">
        <f t="shared" si="25"/>
        <v>0</v>
      </c>
      <c r="AT20">
        <f t="shared" si="26"/>
        <v>0</v>
      </c>
      <c r="AV20">
        <f t="shared" si="27"/>
        <v>10</v>
      </c>
      <c r="AW20">
        <f t="shared" si="28"/>
        <v>17</v>
      </c>
      <c r="BB20">
        <v>16</v>
      </c>
      <c r="BF20">
        <f t="shared" si="33"/>
        <v>36.33</v>
      </c>
      <c r="BG20">
        <f t="shared" si="34"/>
        <v>0</v>
      </c>
      <c r="BH20">
        <f t="shared" si="35"/>
        <v>5</v>
      </c>
      <c r="BI20">
        <f t="shared" si="36"/>
        <v>3</v>
      </c>
      <c r="BJ20">
        <f t="shared" si="37"/>
        <v>10</v>
      </c>
      <c r="BK20">
        <f t="shared" si="38"/>
        <v>0</v>
      </c>
      <c r="BL20">
        <f t="shared" si="39"/>
        <v>0</v>
      </c>
      <c r="BM20">
        <f t="shared" si="40"/>
        <v>0</v>
      </c>
      <c r="BN20">
        <f t="shared" si="41"/>
        <v>3</v>
      </c>
      <c r="BO20">
        <f t="shared" si="42"/>
        <v>0</v>
      </c>
      <c r="BP20">
        <f t="shared" si="43"/>
        <v>2.33</v>
      </c>
      <c r="BQ20">
        <f t="shared" si="44"/>
        <v>5</v>
      </c>
      <c r="BR20">
        <f t="shared" si="45"/>
        <v>3</v>
      </c>
      <c r="BS20">
        <f t="shared" si="46"/>
        <v>5</v>
      </c>
      <c r="BU20">
        <f t="shared" si="31"/>
        <v>0</v>
      </c>
      <c r="BV20">
        <f t="shared" si="32"/>
        <v>36.33</v>
      </c>
    </row>
    <row r="21" spans="1:74" ht="15">
      <c r="A21" s="5">
        <f t="shared" si="47"/>
        <v>17</v>
      </c>
      <c r="B21" s="111" t="s">
        <v>337</v>
      </c>
      <c r="C21" s="78" t="s">
        <v>167</v>
      </c>
      <c r="D21" s="42">
        <f t="shared" si="0"/>
        <v>17</v>
      </c>
      <c r="E21" s="74" t="s">
        <v>104</v>
      </c>
      <c r="F21" s="74" t="s">
        <v>104</v>
      </c>
      <c r="G21" s="74" t="s">
        <v>104</v>
      </c>
      <c r="H21" s="74" t="s">
        <v>104</v>
      </c>
      <c r="I21" s="74" t="s">
        <v>104</v>
      </c>
      <c r="J21" s="74">
        <v>9</v>
      </c>
      <c r="K21" s="74">
        <v>5</v>
      </c>
      <c r="L21" s="74" t="s">
        <v>104</v>
      </c>
      <c r="M21" s="74">
        <v>3</v>
      </c>
      <c r="N21" s="74" t="s">
        <v>104</v>
      </c>
      <c r="O21" s="74" t="s">
        <v>104</v>
      </c>
      <c r="P21" s="74" t="s">
        <v>104</v>
      </c>
      <c r="Q21" s="90" t="s">
        <v>104</v>
      </c>
      <c r="T21">
        <f t="shared" si="1"/>
        <v>9</v>
      </c>
      <c r="U21">
        <f t="shared" si="2"/>
        <v>5</v>
      </c>
      <c r="V21">
        <f t="shared" si="3"/>
        <v>3</v>
      </c>
      <c r="W21">
        <f t="shared" si="4"/>
        <v>0</v>
      </c>
      <c r="X21">
        <f t="shared" si="5"/>
        <v>0</v>
      </c>
      <c r="Y21">
        <f t="shared" si="6"/>
        <v>0</v>
      </c>
      <c r="Z21">
        <f t="shared" si="7"/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11"/>
        <v>0</v>
      </c>
      <c r="AE21">
        <f t="shared" si="12"/>
        <v>0</v>
      </c>
      <c r="AF21">
        <f t="shared" si="13"/>
        <v>0</v>
      </c>
      <c r="AH21">
        <f t="shared" si="14"/>
        <v>0</v>
      </c>
      <c r="AI21">
        <f t="shared" si="15"/>
        <v>0</v>
      </c>
      <c r="AJ21">
        <f t="shared" si="16"/>
        <v>0</v>
      </c>
      <c r="AK21">
        <f t="shared" si="17"/>
        <v>0</v>
      </c>
      <c r="AL21">
        <f t="shared" si="18"/>
        <v>0</v>
      </c>
      <c r="AM21">
        <f t="shared" si="19"/>
        <v>9</v>
      </c>
      <c r="AN21">
        <f t="shared" si="20"/>
        <v>5</v>
      </c>
      <c r="AO21">
        <f t="shared" si="21"/>
        <v>0</v>
      </c>
      <c r="AP21">
        <f t="shared" si="22"/>
        <v>3</v>
      </c>
      <c r="AQ21">
        <f t="shared" si="23"/>
        <v>0</v>
      </c>
      <c r="AR21">
        <f t="shared" si="24"/>
        <v>0</v>
      </c>
      <c r="AS21">
        <f t="shared" si="25"/>
        <v>0</v>
      </c>
      <c r="AT21">
        <f t="shared" si="26"/>
        <v>0</v>
      </c>
      <c r="AV21">
        <f t="shared" si="27"/>
        <v>10</v>
      </c>
      <c r="AW21">
        <f t="shared" si="28"/>
        <v>17</v>
      </c>
      <c r="BB21">
        <v>17</v>
      </c>
      <c r="BF21">
        <f t="shared" si="33"/>
        <v>34</v>
      </c>
      <c r="BG21">
        <f t="shared" si="34"/>
        <v>0</v>
      </c>
      <c r="BH21">
        <f t="shared" si="35"/>
        <v>4</v>
      </c>
      <c r="BI21">
        <f t="shared" si="36"/>
        <v>3</v>
      </c>
      <c r="BJ21">
        <f t="shared" si="37"/>
        <v>10</v>
      </c>
      <c r="BK21">
        <f t="shared" si="38"/>
        <v>0</v>
      </c>
      <c r="BL21">
        <f t="shared" si="39"/>
        <v>9</v>
      </c>
      <c r="BM21">
        <f t="shared" si="40"/>
        <v>5</v>
      </c>
      <c r="BN21">
        <f t="shared" si="41"/>
        <v>0</v>
      </c>
      <c r="BO21">
        <f t="shared" si="42"/>
        <v>3</v>
      </c>
      <c r="BP21">
        <f t="shared" si="43"/>
        <v>0</v>
      </c>
      <c r="BQ21">
        <f t="shared" si="44"/>
        <v>0</v>
      </c>
      <c r="BR21">
        <f t="shared" si="45"/>
        <v>0</v>
      </c>
      <c r="BS21">
        <f t="shared" si="46"/>
        <v>0</v>
      </c>
      <c r="BU21">
        <f t="shared" si="31"/>
        <v>0</v>
      </c>
      <c r="BV21">
        <f t="shared" si="32"/>
        <v>34</v>
      </c>
    </row>
    <row r="22" spans="1:74" ht="15">
      <c r="A22" s="5">
        <f t="shared" si="47"/>
        <v>18</v>
      </c>
      <c r="B22" s="111" t="s">
        <v>325</v>
      </c>
      <c r="C22" s="78" t="s">
        <v>333</v>
      </c>
      <c r="D22" s="42">
        <f t="shared" si="0"/>
        <v>15</v>
      </c>
      <c r="E22" s="74" t="s">
        <v>104</v>
      </c>
      <c r="F22" s="74" t="s">
        <v>104</v>
      </c>
      <c r="G22" s="74" t="s">
        <v>104</v>
      </c>
      <c r="H22" s="74" t="s">
        <v>104</v>
      </c>
      <c r="I22" s="74">
        <v>9</v>
      </c>
      <c r="J22" s="74" t="s">
        <v>104</v>
      </c>
      <c r="K22" s="74" t="s">
        <v>104</v>
      </c>
      <c r="L22" s="74" t="s">
        <v>104</v>
      </c>
      <c r="M22" s="74" t="s">
        <v>104</v>
      </c>
      <c r="N22" s="74" t="s">
        <v>104</v>
      </c>
      <c r="O22" s="74">
        <v>6</v>
      </c>
      <c r="P22" s="74" t="s">
        <v>104</v>
      </c>
      <c r="Q22" s="90" t="s">
        <v>104</v>
      </c>
      <c r="T22">
        <f t="shared" si="1"/>
        <v>9</v>
      </c>
      <c r="U22">
        <f t="shared" si="2"/>
        <v>6</v>
      </c>
      <c r="V22">
        <f t="shared" si="3"/>
        <v>0</v>
      </c>
      <c r="W22">
        <f t="shared" si="4"/>
        <v>0</v>
      </c>
      <c r="X22">
        <f t="shared" si="5"/>
        <v>0</v>
      </c>
      <c r="Y22">
        <f t="shared" si="6"/>
        <v>0</v>
      </c>
      <c r="Z22">
        <f t="shared" si="7"/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11"/>
        <v>0</v>
      </c>
      <c r="AE22">
        <f t="shared" si="12"/>
        <v>0</v>
      </c>
      <c r="AF22">
        <f t="shared" si="13"/>
        <v>0</v>
      </c>
      <c r="AH22">
        <f t="shared" si="14"/>
        <v>0</v>
      </c>
      <c r="AI22">
        <f t="shared" si="15"/>
        <v>0</v>
      </c>
      <c r="AJ22">
        <f t="shared" si="16"/>
        <v>0</v>
      </c>
      <c r="AK22">
        <f t="shared" si="17"/>
        <v>0</v>
      </c>
      <c r="AL22">
        <f t="shared" si="18"/>
        <v>9</v>
      </c>
      <c r="AM22">
        <f t="shared" si="19"/>
        <v>0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6</v>
      </c>
      <c r="AS22">
        <f t="shared" si="25"/>
        <v>0</v>
      </c>
      <c r="AT22">
        <f t="shared" si="26"/>
        <v>0</v>
      </c>
      <c r="AV22">
        <f t="shared" si="27"/>
        <v>11</v>
      </c>
      <c r="AW22">
        <f t="shared" si="28"/>
        <v>15</v>
      </c>
      <c r="BB22">
        <v>18</v>
      </c>
      <c r="BF22">
        <f t="shared" si="33"/>
        <v>32</v>
      </c>
      <c r="BG22">
        <f t="shared" si="34"/>
        <v>0</v>
      </c>
      <c r="BH22">
        <f t="shared" si="35"/>
        <v>0</v>
      </c>
      <c r="BI22">
        <f t="shared" si="36"/>
        <v>0</v>
      </c>
      <c r="BJ22">
        <f t="shared" si="37"/>
        <v>0</v>
      </c>
      <c r="BK22">
        <f t="shared" si="38"/>
        <v>9</v>
      </c>
      <c r="BL22">
        <f t="shared" si="39"/>
        <v>9</v>
      </c>
      <c r="BM22">
        <f t="shared" si="40"/>
        <v>5</v>
      </c>
      <c r="BN22">
        <f t="shared" si="41"/>
        <v>0</v>
      </c>
      <c r="BO22">
        <f t="shared" si="42"/>
        <v>3</v>
      </c>
      <c r="BP22">
        <f t="shared" si="43"/>
        <v>0</v>
      </c>
      <c r="BQ22">
        <f t="shared" si="44"/>
        <v>6</v>
      </c>
      <c r="BR22">
        <f t="shared" si="45"/>
        <v>0</v>
      </c>
      <c r="BS22">
        <f t="shared" si="46"/>
        <v>0</v>
      </c>
      <c r="BU22">
        <f t="shared" si="31"/>
        <v>0</v>
      </c>
      <c r="BV22">
        <f t="shared" si="32"/>
        <v>32</v>
      </c>
    </row>
    <row r="23" spans="1:74" ht="15">
      <c r="A23" s="5">
        <f t="shared" si="47"/>
        <v>19</v>
      </c>
      <c r="B23" s="111" t="s">
        <v>319</v>
      </c>
      <c r="C23" s="78" t="s">
        <v>161</v>
      </c>
      <c r="D23" s="42">
        <f t="shared" si="0"/>
        <v>15</v>
      </c>
      <c r="E23" s="74" t="s">
        <v>104</v>
      </c>
      <c r="F23" s="74">
        <v>1</v>
      </c>
      <c r="G23" s="74">
        <v>0</v>
      </c>
      <c r="H23" s="74">
        <v>8</v>
      </c>
      <c r="I23" s="74" t="s">
        <v>104</v>
      </c>
      <c r="J23" s="74">
        <v>3</v>
      </c>
      <c r="K23" s="74">
        <v>3</v>
      </c>
      <c r="L23" s="74" t="s">
        <v>104</v>
      </c>
      <c r="M23" s="74" t="s">
        <v>104</v>
      </c>
      <c r="N23" s="74" t="s">
        <v>104</v>
      </c>
      <c r="O23" s="74" t="s">
        <v>104</v>
      </c>
      <c r="P23" s="74" t="s">
        <v>104</v>
      </c>
      <c r="Q23" s="90" t="s">
        <v>104</v>
      </c>
      <c r="T23">
        <f t="shared" si="1"/>
        <v>8</v>
      </c>
      <c r="U23">
        <f t="shared" si="2"/>
        <v>3</v>
      </c>
      <c r="V23">
        <f t="shared" si="3"/>
        <v>3</v>
      </c>
      <c r="W23">
        <f t="shared" si="4"/>
        <v>1</v>
      </c>
      <c r="X23">
        <f t="shared" si="5"/>
        <v>0</v>
      </c>
      <c r="Y23">
        <f t="shared" si="6"/>
        <v>0</v>
      </c>
      <c r="Z23">
        <f t="shared" si="7"/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11"/>
        <v>0</v>
      </c>
      <c r="AE23">
        <f t="shared" si="12"/>
        <v>0</v>
      </c>
      <c r="AF23">
        <f t="shared" si="13"/>
        <v>0</v>
      </c>
      <c r="AH23">
        <f t="shared" si="14"/>
        <v>0</v>
      </c>
      <c r="AI23">
        <f t="shared" si="15"/>
        <v>1</v>
      </c>
      <c r="AJ23">
        <f t="shared" si="16"/>
        <v>0</v>
      </c>
      <c r="AK23">
        <f t="shared" si="17"/>
        <v>8</v>
      </c>
      <c r="AL23">
        <f t="shared" si="18"/>
        <v>0</v>
      </c>
      <c r="AM23">
        <f t="shared" si="19"/>
        <v>3</v>
      </c>
      <c r="AN23">
        <f t="shared" si="20"/>
        <v>3</v>
      </c>
      <c r="AO23">
        <f t="shared" si="21"/>
        <v>0</v>
      </c>
      <c r="AP23">
        <f t="shared" si="22"/>
        <v>0</v>
      </c>
      <c r="AQ23">
        <f t="shared" si="23"/>
        <v>0</v>
      </c>
      <c r="AR23">
        <f t="shared" si="24"/>
        <v>0</v>
      </c>
      <c r="AS23">
        <f t="shared" si="25"/>
        <v>0</v>
      </c>
      <c r="AT23">
        <f t="shared" si="26"/>
        <v>0</v>
      </c>
      <c r="AV23">
        <f t="shared" si="27"/>
        <v>8</v>
      </c>
      <c r="AW23">
        <f t="shared" si="28"/>
        <v>15</v>
      </c>
      <c r="BB23">
        <v>19</v>
      </c>
      <c r="BF23">
        <f t="shared" si="33"/>
        <v>30</v>
      </c>
      <c r="BG23">
        <f t="shared" si="34"/>
        <v>0</v>
      </c>
      <c r="BH23">
        <f t="shared" si="35"/>
        <v>1</v>
      </c>
      <c r="BI23">
        <f t="shared" si="36"/>
        <v>0</v>
      </c>
      <c r="BJ23">
        <f t="shared" si="37"/>
        <v>8</v>
      </c>
      <c r="BK23">
        <f t="shared" si="38"/>
        <v>9</v>
      </c>
      <c r="BL23">
        <f t="shared" si="39"/>
        <v>3</v>
      </c>
      <c r="BM23">
        <f t="shared" si="40"/>
        <v>3</v>
      </c>
      <c r="BN23">
        <f t="shared" si="41"/>
        <v>0</v>
      </c>
      <c r="BO23">
        <f t="shared" si="42"/>
        <v>0</v>
      </c>
      <c r="BP23">
        <f t="shared" si="43"/>
        <v>0</v>
      </c>
      <c r="BQ23">
        <f t="shared" si="44"/>
        <v>6</v>
      </c>
      <c r="BR23">
        <f t="shared" si="45"/>
        <v>0</v>
      </c>
      <c r="BS23">
        <f t="shared" si="46"/>
        <v>0</v>
      </c>
      <c r="BU23">
        <f t="shared" si="31"/>
        <v>0</v>
      </c>
      <c r="BV23">
        <f t="shared" si="32"/>
        <v>30</v>
      </c>
    </row>
    <row r="24" spans="1:74" ht="15">
      <c r="A24" s="5">
        <f t="shared" si="47"/>
        <v>20</v>
      </c>
      <c r="B24" s="111" t="s">
        <v>322</v>
      </c>
      <c r="C24" s="78" t="s">
        <v>315</v>
      </c>
      <c r="D24" s="75">
        <f t="shared" si="0"/>
        <v>13</v>
      </c>
      <c r="E24" s="74" t="s">
        <v>104</v>
      </c>
      <c r="F24" s="74">
        <v>0</v>
      </c>
      <c r="G24" s="74" t="s">
        <v>104</v>
      </c>
      <c r="H24" s="74" t="s">
        <v>104</v>
      </c>
      <c r="I24" s="74">
        <v>4</v>
      </c>
      <c r="J24" s="74" t="s">
        <v>104</v>
      </c>
      <c r="K24" s="74">
        <v>1</v>
      </c>
      <c r="L24" s="74">
        <v>4</v>
      </c>
      <c r="M24" s="74">
        <v>4</v>
      </c>
      <c r="N24" s="74">
        <v>0</v>
      </c>
      <c r="O24" s="74">
        <v>0</v>
      </c>
      <c r="P24" s="74" t="s">
        <v>104</v>
      </c>
      <c r="Q24" s="110" t="s">
        <v>104</v>
      </c>
      <c r="T24">
        <f t="shared" si="1"/>
        <v>4</v>
      </c>
      <c r="U24">
        <f t="shared" si="2"/>
        <v>4</v>
      </c>
      <c r="V24">
        <f t="shared" si="3"/>
        <v>4</v>
      </c>
      <c r="W24">
        <f t="shared" si="4"/>
        <v>1</v>
      </c>
      <c r="X24">
        <f t="shared" si="5"/>
        <v>0</v>
      </c>
      <c r="Y24">
        <f t="shared" si="6"/>
        <v>0</v>
      </c>
      <c r="Z24">
        <f t="shared" si="7"/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11"/>
        <v>0</v>
      </c>
      <c r="AE24">
        <f t="shared" si="12"/>
        <v>0</v>
      </c>
      <c r="AF24">
        <f t="shared" si="13"/>
        <v>0</v>
      </c>
      <c r="AH24">
        <f t="shared" si="14"/>
        <v>0</v>
      </c>
      <c r="AI24">
        <f t="shared" si="15"/>
        <v>0</v>
      </c>
      <c r="AJ24">
        <f t="shared" si="16"/>
        <v>0</v>
      </c>
      <c r="AK24">
        <f t="shared" si="17"/>
        <v>0</v>
      </c>
      <c r="AL24">
        <f t="shared" si="18"/>
        <v>4</v>
      </c>
      <c r="AM24">
        <f t="shared" si="19"/>
        <v>0</v>
      </c>
      <c r="AN24">
        <f t="shared" si="20"/>
        <v>1</v>
      </c>
      <c r="AO24">
        <f t="shared" si="21"/>
        <v>4</v>
      </c>
      <c r="AP24">
        <f t="shared" si="22"/>
        <v>4</v>
      </c>
      <c r="AQ24">
        <f t="shared" si="23"/>
        <v>0</v>
      </c>
      <c r="AR24">
        <f t="shared" si="24"/>
        <v>0</v>
      </c>
      <c r="AS24">
        <f t="shared" si="25"/>
        <v>0</v>
      </c>
      <c r="AT24">
        <f t="shared" si="26"/>
        <v>0</v>
      </c>
      <c r="AV24">
        <f t="shared" si="27"/>
        <v>6</v>
      </c>
      <c r="AW24">
        <f t="shared" si="28"/>
        <v>13</v>
      </c>
      <c r="BB24">
        <v>20</v>
      </c>
      <c r="BF24">
        <f t="shared" si="33"/>
        <v>28</v>
      </c>
      <c r="BG24">
        <f t="shared" si="34"/>
        <v>0</v>
      </c>
      <c r="BH24">
        <f t="shared" si="35"/>
        <v>1</v>
      </c>
      <c r="BI24">
        <f t="shared" si="36"/>
        <v>0</v>
      </c>
      <c r="BJ24">
        <f t="shared" si="37"/>
        <v>8</v>
      </c>
      <c r="BK24">
        <f t="shared" si="38"/>
        <v>4</v>
      </c>
      <c r="BL24">
        <f t="shared" si="39"/>
        <v>3</v>
      </c>
      <c r="BM24">
        <f t="shared" si="40"/>
        <v>4</v>
      </c>
      <c r="BN24">
        <f t="shared" si="41"/>
        <v>4</v>
      </c>
      <c r="BO24">
        <f t="shared" si="42"/>
        <v>4</v>
      </c>
      <c r="BP24">
        <f t="shared" si="43"/>
        <v>0</v>
      </c>
      <c r="BQ24">
        <f t="shared" si="44"/>
        <v>0</v>
      </c>
      <c r="BR24">
        <f t="shared" si="45"/>
        <v>0</v>
      </c>
      <c r="BS24">
        <f t="shared" si="46"/>
        <v>0</v>
      </c>
      <c r="BU24">
        <f t="shared" si="31"/>
        <v>0</v>
      </c>
      <c r="BV24">
        <f t="shared" si="32"/>
        <v>28</v>
      </c>
    </row>
    <row r="25" spans="1:74" ht="15">
      <c r="A25" s="7">
        <f t="shared" si="47"/>
        <v>21</v>
      </c>
      <c r="B25" s="113" t="s">
        <v>338</v>
      </c>
      <c r="C25" s="104" t="s">
        <v>315</v>
      </c>
      <c r="D25" s="42">
        <f t="shared" si="0"/>
        <v>13</v>
      </c>
      <c r="E25" s="87" t="s">
        <v>104</v>
      </c>
      <c r="F25" s="87" t="s">
        <v>104</v>
      </c>
      <c r="G25" s="87" t="s">
        <v>104</v>
      </c>
      <c r="H25" s="87" t="s">
        <v>104</v>
      </c>
      <c r="I25" s="87" t="s">
        <v>104</v>
      </c>
      <c r="J25" s="87" t="s">
        <v>104</v>
      </c>
      <c r="K25" s="87">
        <v>2</v>
      </c>
      <c r="L25" s="87">
        <v>1</v>
      </c>
      <c r="M25" s="87">
        <v>4</v>
      </c>
      <c r="N25" s="87">
        <v>4</v>
      </c>
      <c r="O25" s="87">
        <v>2</v>
      </c>
      <c r="P25" s="87" t="s">
        <v>104</v>
      </c>
      <c r="Q25" s="90" t="s">
        <v>104</v>
      </c>
      <c r="T25">
        <f t="shared" si="1"/>
        <v>4</v>
      </c>
      <c r="U25">
        <f t="shared" si="2"/>
        <v>4</v>
      </c>
      <c r="V25">
        <f t="shared" si="3"/>
        <v>2</v>
      </c>
      <c r="W25">
        <f t="shared" si="4"/>
        <v>2</v>
      </c>
      <c r="X25">
        <f t="shared" si="5"/>
        <v>1</v>
      </c>
      <c r="Y25">
        <f t="shared" si="6"/>
        <v>0</v>
      </c>
      <c r="Z25">
        <f t="shared" si="7"/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11"/>
        <v>0</v>
      </c>
      <c r="AE25">
        <f t="shared" si="12"/>
        <v>0</v>
      </c>
      <c r="AF25">
        <f t="shared" si="13"/>
        <v>0</v>
      </c>
      <c r="AH25">
        <f t="shared" si="14"/>
        <v>0</v>
      </c>
      <c r="AI25">
        <f t="shared" si="15"/>
        <v>0</v>
      </c>
      <c r="AJ25">
        <f t="shared" si="16"/>
        <v>0</v>
      </c>
      <c r="AK25">
        <f t="shared" si="17"/>
        <v>0</v>
      </c>
      <c r="AL25">
        <f t="shared" si="18"/>
        <v>0</v>
      </c>
      <c r="AM25">
        <f t="shared" si="19"/>
        <v>0</v>
      </c>
      <c r="AN25">
        <f t="shared" si="20"/>
        <v>2</v>
      </c>
      <c r="AO25">
        <f t="shared" si="21"/>
        <v>1</v>
      </c>
      <c r="AP25">
        <f t="shared" si="22"/>
        <v>4</v>
      </c>
      <c r="AQ25">
        <f t="shared" si="23"/>
        <v>4</v>
      </c>
      <c r="AR25">
        <f t="shared" si="24"/>
        <v>2</v>
      </c>
      <c r="AS25">
        <f t="shared" si="25"/>
        <v>0</v>
      </c>
      <c r="AT25">
        <f t="shared" si="26"/>
        <v>0</v>
      </c>
      <c r="AV25">
        <f t="shared" si="27"/>
        <v>8</v>
      </c>
      <c r="AW25">
        <f t="shared" si="28"/>
        <v>13</v>
      </c>
      <c r="BB25">
        <v>21</v>
      </c>
      <c r="BF25">
        <f t="shared" si="33"/>
        <v>26</v>
      </c>
      <c r="BG25">
        <f t="shared" si="34"/>
        <v>0</v>
      </c>
      <c r="BH25">
        <f t="shared" si="35"/>
        <v>0</v>
      </c>
      <c r="BI25">
        <f t="shared" si="36"/>
        <v>0</v>
      </c>
      <c r="BJ25">
        <f t="shared" si="37"/>
        <v>0</v>
      </c>
      <c r="BK25">
        <f t="shared" si="38"/>
        <v>4</v>
      </c>
      <c r="BL25">
        <f t="shared" si="39"/>
        <v>0</v>
      </c>
      <c r="BM25">
        <f t="shared" si="40"/>
        <v>3</v>
      </c>
      <c r="BN25">
        <f t="shared" si="41"/>
        <v>5</v>
      </c>
      <c r="BO25">
        <f t="shared" si="42"/>
        <v>8</v>
      </c>
      <c r="BP25">
        <f t="shared" si="43"/>
        <v>4</v>
      </c>
      <c r="BQ25">
        <f t="shared" si="44"/>
        <v>2</v>
      </c>
      <c r="BR25">
        <f t="shared" si="45"/>
        <v>0</v>
      </c>
      <c r="BS25">
        <f t="shared" si="46"/>
        <v>0</v>
      </c>
      <c r="BU25">
        <f t="shared" si="31"/>
        <v>1</v>
      </c>
      <c r="BV25">
        <f t="shared" si="32"/>
        <v>27</v>
      </c>
    </row>
    <row r="26" spans="1:74" ht="15">
      <c r="A26" s="5">
        <f t="shared" si="47"/>
        <v>22</v>
      </c>
      <c r="B26" s="59" t="s">
        <v>281</v>
      </c>
      <c r="C26" s="101" t="s">
        <v>276</v>
      </c>
      <c r="D26" s="42">
        <f t="shared" si="0"/>
        <v>13</v>
      </c>
      <c r="E26" s="74">
        <v>1</v>
      </c>
      <c r="F26" s="74">
        <v>1</v>
      </c>
      <c r="G26" s="74">
        <v>2</v>
      </c>
      <c r="H26" s="74">
        <v>2</v>
      </c>
      <c r="I26" s="74" t="s">
        <v>104</v>
      </c>
      <c r="J26" s="74" t="s">
        <v>104</v>
      </c>
      <c r="K26" s="74">
        <v>3</v>
      </c>
      <c r="L26" s="74" t="s">
        <v>104</v>
      </c>
      <c r="M26" s="74" t="s">
        <v>104</v>
      </c>
      <c r="N26" s="74">
        <v>0</v>
      </c>
      <c r="O26" s="74" t="s">
        <v>104</v>
      </c>
      <c r="P26" s="74">
        <v>2</v>
      </c>
      <c r="Q26" s="90">
        <v>2</v>
      </c>
      <c r="T26">
        <f t="shared" si="1"/>
        <v>3</v>
      </c>
      <c r="U26">
        <f t="shared" si="2"/>
        <v>2</v>
      </c>
      <c r="V26">
        <f t="shared" si="3"/>
        <v>2</v>
      </c>
      <c r="W26">
        <f t="shared" si="4"/>
        <v>2</v>
      </c>
      <c r="X26">
        <f t="shared" si="5"/>
        <v>2</v>
      </c>
      <c r="Y26">
        <f t="shared" si="6"/>
        <v>1</v>
      </c>
      <c r="Z26">
        <f t="shared" si="7"/>
        <v>1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11"/>
        <v>0</v>
      </c>
      <c r="AE26">
        <f t="shared" si="12"/>
        <v>0</v>
      </c>
      <c r="AF26">
        <f t="shared" si="13"/>
        <v>0</v>
      </c>
      <c r="AH26">
        <f t="shared" si="14"/>
        <v>1</v>
      </c>
      <c r="AI26">
        <f t="shared" si="15"/>
        <v>1</v>
      </c>
      <c r="AJ26">
        <f t="shared" si="16"/>
        <v>2</v>
      </c>
      <c r="AK26">
        <f t="shared" si="17"/>
        <v>2</v>
      </c>
      <c r="AL26">
        <f t="shared" si="18"/>
        <v>0</v>
      </c>
      <c r="AM26">
        <f t="shared" si="19"/>
        <v>0</v>
      </c>
      <c r="AN26">
        <f t="shared" si="20"/>
        <v>3</v>
      </c>
      <c r="AO26">
        <f t="shared" si="21"/>
        <v>0</v>
      </c>
      <c r="AP26">
        <f t="shared" si="22"/>
        <v>0</v>
      </c>
      <c r="AQ26">
        <f t="shared" si="23"/>
        <v>0</v>
      </c>
      <c r="AR26">
        <f t="shared" si="24"/>
        <v>0</v>
      </c>
      <c r="AS26">
        <f t="shared" si="25"/>
        <v>2</v>
      </c>
      <c r="AT26">
        <f t="shared" si="26"/>
        <v>2</v>
      </c>
      <c r="AV26">
        <f t="shared" si="27"/>
        <v>5</v>
      </c>
      <c r="AW26">
        <f t="shared" si="28"/>
        <v>13</v>
      </c>
      <c r="BB26">
        <v>22</v>
      </c>
      <c r="BF26">
        <f t="shared" si="33"/>
        <v>26</v>
      </c>
      <c r="BG26">
        <f t="shared" si="34"/>
        <v>1</v>
      </c>
      <c r="BH26">
        <f t="shared" si="35"/>
        <v>1</v>
      </c>
      <c r="BI26">
        <f t="shared" si="36"/>
        <v>2</v>
      </c>
      <c r="BJ26">
        <f t="shared" si="37"/>
        <v>2</v>
      </c>
      <c r="BK26">
        <f t="shared" si="38"/>
        <v>0</v>
      </c>
      <c r="BL26">
        <f t="shared" si="39"/>
        <v>0</v>
      </c>
      <c r="BM26">
        <f t="shared" si="40"/>
        <v>5</v>
      </c>
      <c r="BN26">
        <f t="shared" si="41"/>
        <v>1</v>
      </c>
      <c r="BO26">
        <f t="shared" si="42"/>
        <v>4</v>
      </c>
      <c r="BP26">
        <f t="shared" si="43"/>
        <v>4</v>
      </c>
      <c r="BQ26">
        <f t="shared" si="44"/>
        <v>2</v>
      </c>
      <c r="BR26">
        <f t="shared" si="45"/>
        <v>2</v>
      </c>
      <c r="BS26">
        <f t="shared" si="46"/>
        <v>2</v>
      </c>
      <c r="BU26">
        <f t="shared" si="31"/>
        <v>5</v>
      </c>
      <c r="BV26">
        <f t="shared" si="32"/>
        <v>31</v>
      </c>
    </row>
    <row r="27" spans="1:74" ht="15">
      <c r="A27" s="5">
        <f t="shared" si="47"/>
        <v>23</v>
      </c>
      <c r="B27" s="59" t="s">
        <v>151</v>
      </c>
      <c r="C27" s="78" t="s">
        <v>139</v>
      </c>
      <c r="D27" s="42">
        <f t="shared" si="0"/>
        <v>12.66</v>
      </c>
      <c r="E27" s="74">
        <v>3</v>
      </c>
      <c r="F27" s="74">
        <v>1</v>
      </c>
      <c r="G27" s="74" t="s">
        <v>104</v>
      </c>
      <c r="H27" s="74">
        <v>0</v>
      </c>
      <c r="I27" s="74" t="s">
        <v>104</v>
      </c>
      <c r="J27" s="74" t="s">
        <v>104</v>
      </c>
      <c r="K27" s="74" t="s">
        <v>104</v>
      </c>
      <c r="L27" s="74">
        <v>1.66</v>
      </c>
      <c r="M27" s="74">
        <v>1</v>
      </c>
      <c r="N27" s="74">
        <v>0</v>
      </c>
      <c r="O27" s="74">
        <v>0</v>
      </c>
      <c r="P27" s="74">
        <v>3</v>
      </c>
      <c r="Q27" s="90">
        <v>3</v>
      </c>
      <c r="T27">
        <f t="shared" si="1"/>
        <v>3</v>
      </c>
      <c r="U27">
        <f t="shared" si="2"/>
        <v>3</v>
      </c>
      <c r="V27">
        <f t="shared" si="3"/>
        <v>3</v>
      </c>
      <c r="W27">
        <f t="shared" si="4"/>
        <v>1.66</v>
      </c>
      <c r="X27">
        <f t="shared" si="5"/>
        <v>1</v>
      </c>
      <c r="Y27">
        <f t="shared" si="6"/>
        <v>1</v>
      </c>
      <c r="Z27">
        <f t="shared" si="7"/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11"/>
        <v>0</v>
      </c>
      <c r="AE27">
        <f t="shared" si="12"/>
        <v>0</v>
      </c>
      <c r="AF27">
        <f t="shared" si="13"/>
        <v>0</v>
      </c>
      <c r="AH27">
        <f t="shared" si="14"/>
        <v>3</v>
      </c>
      <c r="AI27">
        <f t="shared" si="15"/>
        <v>1</v>
      </c>
      <c r="AJ27">
        <f t="shared" si="16"/>
        <v>0</v>
      </c>
      <c r="AK27">
        <f t="shared" si="17"/>
        <v>0</v>
      </c>
      <c r="AL27">
        <f t="shared" si="18"/>
        <v>0</v>
      </c>
      <c r="AM27">
        <f t="shared" si="19"/>
        <v>0</v>
      </c>
      <c r="AN27">
        <f t="shared" si="20"/>
        <v>0</v>
      </c>
      <c r="AO27">
        <f t="shared" si="21"/>
        <v>1.66</v>
      </c>
      <c r="AP27">
        <f t="shared" si="22"/>
        <v>1</v>
      </c>
      <c r="AQ27">
        <f t="shared" si="23"/>
        <v>0</v>
      </c>
      <c r="AR27">
        <f t="shared" si="24"/>
        <v>0</v>
      </c>
      <c r="AS27">
        <f t="shared" si="25"/>
        <v>3</v>
      </c>
      <c r="AT27">
        <f t="shared" si="26"/>
        <v>3</v>
      </c>
      <c r="AV27">
        <f t="shared" si="27"/>
        <v>4</v>
      </c>
      <c r="AW27">
        <f t="shared" si="28"/>
        <v>12.66</v>
      </c>
      <c r="BB27">
        <v>23</v>
      </c>
      <c r="BF27">
        <f t="shared" si="33"/>
        <v>25.66</v>
      </c>
      <c r="BG27">
        <f t="shared" si="34"/>
        <v>4</v>
      </c>
      <c r="BH27">
        <f t="shared" si="35"/>
        <v>2</v>
      </c>
      <c r="BI27">
        <f t="shared" si="36"/>
        <v>2</v>
      </c>
      <c r="BJ27">
        <f t="shared" si="37"/>
        <v>2</v>
      </c>
      <c r="BK27">
        <f t="shared" si="38"/>
        <v>0</v>
      </c>
      <c r="BL27">
        <f t="shared" si="39"/>
        <v>0</v>
      </c>
      <c r="BM27">
        <f t="shared" si="40"/>
        <v>3</v>
      </c>
      <c r="BN27">
        <f t="shared" si="41"/>
        <v>1.66</v>
      </c>
      <c r="BO27">
        <f t="shared" si="42"/>
        <v>1</v>
      </c>
      <c r="BP27">
        <f t="shared" si="43"/>
        <v>0</v>
      </c>
      <c r="BQ27">
        <f t="shared" si="44"/>
        <v>0</v>
      </c>
      <c r="BR27">
        <f t="shared" si="45"/>
        <v>5</v>
      </c>
      <c r="BS27">
        <f t="shared" si="46"/>
        <v>5</v>
      </c>
      <c r="BU27">
        <f t="shared" si="31"/>
        <v>3</v>
      </c>
      <c r="BV27">
        <f t="shared" si="32"/>
        <v>28.66</v>
      </c>
    </row>
    <row r="28" spans="1:74" ht="15">
      <c r="A28" s="5">
        <f t="shared" si="47"/>
        <v>24</v>
      </c>
      <c r="B28" s="59" t="s">
        <v>270</v>
      </c>
      <c r="C28" s="5" t="s">
        <v>100</v>
      </c>
      <c r="D28" s="42">
        <f t="shared" si="0"/>
        <v>12</v>
      </c>
      <c r="E28" s="112" t="s">
        <v>104</v>
      </c>
      <c r="F28" s="74" t="s">
        <v>104</v>
      </c>
      <c r="G28" s="112">
        <v>0</v>
      </c>
      <c r="H28" s="74">
        <v>4</v>
      </c>
      <c r="I28" s="74" t="s">
        <v>104</v>
      </c>
      <c r="J28" s="74" t="s">
        <v>104</v>
      </c>
      <c r="K28" s="74" t="s">
        <v>104</v>
      </c>
      <c r="L28" s="74">
        <v>4</v>
      </c>
      <c r="M28" s="74">
        <v>3</v>
      </c>
      <c r="N28" s="74">
        <v>0</v>
      </c>
      <c r="O28" s="74">
        <v>0</v>
      </c>
      <c r="P28" s="74">
        <v>1</v>
      </c>
      <c r="Q28" s="90" t="s">
        <v>104</v>
      </c>
      <c r="T28">
        <f t="shared" si="1"/>
        <v>4</v>
      </c>
      <c r="U28">
        <f t="shared" si="2"/>
        <v>4</v>
      </c>
      <c r="V28">
        <f t="shared" si="3"/>
        <v>3</v>
      </c>
      <c r="W28">
        <f t="shared" si="4"/>
        <v>1</v>
      </c>
      <c r="X28">
        <f t="shared" si="5"/>
        <v>0</v>
      </c>
      <c r="Y28">
        <f t="shared" si="6"/>
        <v>0</v>
      </c>
      <c r="Z28">
        <f t="shared" si="7"/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11"/>
        <v>0</v>
      </c>
      <c r="AE28">
        <f t="shared" si="12"/>
        <v>0</v>
      </c>
      <c r="AF28">
        <f t="shared" si="13"/>
        <v>0</v>
      </c>
      <c r="AH28">
        <f t="shared" si="14"/>
        <v>0</v>
      </c>
      <c r="AI28">
        <f t="shared" si="15"/>
        <v>0</v>
      </c>
      <c r="AJ28">
        <f t="shared" si="16"/>
        <v>0</v>
      </c>
      <c r="AK28">
        <f t="shared" si="17"/>
        <v>4</v>
      </c>
      <c r="AL28">
        <f t="shared" si="18"/>
        <v>0</v>
      </c>
      <c r="AM28">
        <f t="shared" si="19"/>
        <v>0</v>
      </c>
      <c r="AN28">
        <f t="shared" si="20"/>
        <v>0</v>
      </c>
      <c r="AO28">
        <f t="shared" si="21"/>
        <v>4</v>
      </c>
      <c r="AP28">
        <f t="shared" si="22"/>
        <v>3</v>
      </c>
      <c r="AQ28">
        <f t="shared" si="23"/>
        <v>0</v>
      </c>
      <c r="AR28">
        <f t="shared" si="24"/>
        <v>0</v>
      </c>
      <c r="AS28">
        <f t="shared" si="25"/>
        <v>1</v>
      </c>
      <c r="AT28">
        <f t="shared" si="26"/>
        <v>0</v>
      </c>
      <c r="AV28">
        <f t="shared" si="27"/>
        <v>6</v>
      </c>
      <c r="AW28">
        <f t="shared" si="28"/>
        <v>12</v>
      </c>
      <c r="BB28">
        <v>24</v>
      </c>
      <c r="BF28">
        <f t="shared" si="33"/>
        <v>24.66</v>
      </c>
      <c r="BG28">
        <f t="shared" si="34"/>
        <v>3</v>
      </c>
      <c r="BH28">
        <f t="shared" si="35"/>
        <v>1</v>
      </c>
      <c r="BI28">
        <f t="shared" si="36"/>
        <v>0</v>
      </c>
      <c r="BJ28">
        <f t="shared" si="37"/>
        <v>4</v>
      </c>
      <c r="BK28">
        <f t="shared" si="38"/>
        <v>0</v>
      </c>
      <c r="BL28">
        <f t="shared" si="39"/>
        <v>0</v>
      </c>
      <c r="BM28">
        <f t="shared" si="40"/>
        <v>0</v>
      </c>
      <c r="BN28">
        <f t="shared" si="41"/>
        <v>5.66</v>
      </c>
      <c r="BO28">
        <f t="shared" si="42"/>
        <v>4</v>
      </c>
      <c r="BP28">
        <f t="shared" si="43"/>
        <v>0</v>
      </c>
      <c r="BQ28">
        <f t="shared" si="44"/>
        <v>0</v>
      </c>
      <c r="BR28">
        <f t="shared" si="45"/>
        <v>4</v>
      </c>
      <c r="BS28">
        <f t="shared" si="46"/>
        <v>3</v>
      </c>
      <c r="BU28">
        <f t="shared" si="31"/>
        <v>0</v>
      </c>
      <c r="BV28">
        <f t="shared" si="32"/>
        <v>24.66</v>
      </c>
    </row>
    <row r="29" spans="1:74" ht="15">
      <c r="A29" s="5">
        <f t="shared" si="47"/>
        <v>25</v>
      </c>
      <c r="B29" s="66" t="s">
        <v>196</v>
      </c>
      <c r="C29" s="117" t="s">
        <v>6</v>
      </c>
      <c r="D29" s="42">
        <f t="shared" si="0"/>
        <v>10</v>
      </c>
      <c r="E29" s="74">
        <v>7</v>
      </c>
      <c r="F29" s="74" t="s">
        <v>104</v>
      </c>
      <c r="G29" s="74" t="s">
        <v>104</v>
      </c>
      <c r="H29" s="74" t="s">
        <v>104</v>
      </c>
      <c r="I29" s="74" t="s">
        <v>104</v>
      </c>
      <c r="J29" s="74" t="s">
        <v>104</v>
      </c>
      <c r="K29" s="74">
        <v>1</v>
      </c>
      <c r="L29" s="74" t="s">
        <v>104</v>
      </c>
      <c r="M29" s="74" t="s">
        <v>104</v>
      </c>
      <c r="N29" s="74">
        <v>2</v>
      </c>
      <c r="O29" s="74" t="s">
        <v>104</v>
      </c>
      <c r="P29" s="74" t="s">
        <v>104</v>
      </c>
      <c r="Q29" s="90" t="s">
        <v>104</v>
      </c>
      <c r="T29">
        <f t="shared" si="1"/>
        <v>7</v>
      </c>
      <c r="U29">
        <f t="shared" si="2"/>
        <v>2</v>
      </c>
      <c r="V29">
        <f t="shared" si="3"/>
        <v>1</v>
      </c>
      <c r="W29">
        <f t="shared" si="4"/>
        <v>0</v>
      </c>
      <c r="X29">
        <f t="shared" si="5"/>
        <v>0</v>
      </c>
      <c r="Y29">
        <f t="shared" si="6"/>
        <v>0</v>
      </c>
      <c r="Z29">
        <f t="shared" si="7"/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11"/>
        <v>0</v>
      </c>
      <c r="AE29">
        <f t="shared" si="12"/>
        <v>0</v>
      </c>
      <c r="AF29">
        <f t="shared" si="13"/>
        <v>0</v>
      </c>
      <c r="AH29">
        <f t="shared" si="14"/>
        <v>7</v>
      </c>
      <c r="AI29">
        <f t="shared" si="15"/>
        <v>0</v>
      </c>
      <c r="AJ29">
        <f t="shared" si="16"/>
        <v>0</v>
      </c>
      <c r="AK29">
        <f t="shared" si="17"/>
        <v>0</v>
      </c>
      <c r="AL29">
        <f t="shared" si="18"/>
        <v>0</v>
      </c>
      <c r="AM29">
        <f t="shared" si="19"/>
        <v>0</v>
      </c>
      <c r="AN29">
        <f t="shared" si="20"/>
        <v>1</v>
      </c>
      <c r="AO29">
        <f t="shared" si="21"/>
        <v>0</v>
      </c>
      <c r="AP29">
        <f t="shared" si="22"/>
        <v>0</v>
      </c>
      <c r="AQ29">
        <f t="shared" si="23"/>
        <v>2</v>
      </c>
      <c r="AR29">
        <f t="shared" si="24"/>
        <v>0</v>
      </c>
      <c r="AS29">
        <f t="shared" si="25"/>
        <v>0</v>
      </c>
      <c r="AT29">
        <f t="shared" si="26"/>
        <v>0</v>
      </c>
      <c r="AV29">
        <f t="shared" si="27"/>
        <v>10</v>
      </c>
      <c r="AW29">
        <f t="shared" si="28"/>
        <v>10</v>
      </c>
      <c r="BB29">
        <v>25</v>
      </c>
      <c r="BF29">
        <f t="shared" si="33"/>
        <v>22</v>
      </c>
      <c r="BG29">
        <f t="shared" si="34"/>
        <v>7</v>
      </c>
      <c r="BH29">
        <f t="shared" si="35"/>
        <v>0</v>
      </c>
      <c r="BI29">
        <f t="shared" si="36"/>
        <v>0</v>
      </c>
      <c r="BJ29">
        <f t="shared" si="37"/>
        <v>4</v>
      </c>
      <c r="BK29">
        <f t="shared" si="38"/>
        <v>0</v>
      </c>
      <c r="BL29">
        <f t="shared" si="39"/>
        <v>0</v>
      </c>
      <c r="BM29">
        <f t="shared" si="40"/>
        <v>1</v>
      </c>
      <c r="BN29">
        <f t="shared" si="41"/>
        <v>4</v>
      </c>
      <c r="BO29">
        <f t="shared" si="42"/>
        <v>3</v>
      </c>
      <c r="BP29">
        <f t="shared" si="43"/>
        <v>2</v>
      </c>
      <c r="BQ29">
        <f t="shared" si="44"/>
        <v>0</v>
      </c>
      <c r="BR29">
        <f t="shared" si="45"/>
        <v>1</v>
      </c>
      <c r="BS29">
        <f t="shared" si="46"/>
        <v>0</v>
      </c>
      <c r="BU29">
        <f t="shared" si="31"/>
        <v>1</v>
      </c>
      <c r="BV29">
        <f t="shared" si="32"/>
        <v>23</v>
      </c>
    </row>
    <row r="30" spans="1:74" ht="15">
      <c r="A30" s="5">
        <f t="shared" si="47"/>
        <v>26</v>
      </c>
      <c r="B30" s="59" t="s">
        <v>214</v>
      </c>
      <c r="C30" s="5" t="s">
        <v>156</v>
      </c>
      <c r="D30" s="42">
        <f t="shared" si="0"/>
        <v>10</v>
      </c>
      <c r="E30" s="74" t="s">
        <v>104</v>
      </c>
      <c r="F30" s="74">
        <v>5</v>
      </c>
      <c r="G30" s="74" t="s">
        <v>104</v>
      </c>
      <c r="H30" s="74" t="s">
        <v>104</v>
      </c>
      <c r="I30" s="74" t="s">
        <v>104</v>
      </c>
      <c r="J30" s="74">
        <v>4</v>
      </c>
      <c r="K30" s="74">
        <v>1</v>
      </c>
      <c r="L30" s="74" t="s">
        <v>104</v>
      </c>
      <c r="M30" s="74" t="s">
        <v>104</v>
      </c>
      <c r="N30" s="74" t="s">
        <v>104</v>
      </c>
      <c r="O30" s="74" t="s">
        <v>104</v>
      </c>
      <c r="P30" s="74" t="s">
        <v>104</v>
      </c>
      <c r="Q30" s="90" t="s">
        <v>104</v>
      </c>
      <c r="T30">
        <f t="shared" si="1"/>
        <v>5</v>
      </c>
      <c r="U30">
        <f t="shared" si="2"/>
        <v>4</v>
      </c>
      <c r="V30">
        <f t="shared" si="3"/>
        <v>1</v>
      </c>
      <c r="W30">
        <f t="shared" si="4"/>
        <v>0</v>
      </c>
      <c r="X30">
        <f t="shared" si="5"/>
        <v>0</v>
      </c>
      <c r="Y30">
        <f t="shared" si="6"/>
        <v>0</v>
      </c>
      <c r="Z30">
        <f t="shared" si="7"/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11"/>
        <v>0</v>
      </c>
      <c r="AE30">
        <f t="shared" si="12"/>
        <v>0</v>
      </c>
      <c r="AF30">
        <f t="shared" si="13"/>
        <v>0</v>
      </c>
      <c r="AH30">
        <f t="shared" si="14"/>
        <v>0</v>
      </c>
      <c r="AI30">
        <f t="shared" si="15"/>
        <v>5</v>
      </c>
      <c r="AJ30">
        <f t="shared" si="16"/>
        <v>0</v>
      </c>
      <c r="AK30">
        <f t="shared" si="17"/>
        <v>0</v>
      </c>
      <c r="AL30">
        <f t="shared" si="18"/>
        <v>0</v>
      </c>
      <c r="AM30">
        <f t="shared" si="19"/>
        <v>4</v>
      </c>
      <c r="AN30">
        <f t="shared" si="20"/>
        <v>1</v>
      </c>
      <c r="AO30">
        <f t="shared" si="21"/>
        <v>0</v>
      </c>
      <c r="AP30">
        <f t="shared" si="22"/>
        <v>0</v>
      </c>
      <c r="AQ30">
        <f t="shared" si="23"/>
        <v>0</v>
      </c>
      <c r="AR30">
        <f t="shared" si="24"/>
        <v>0</v>
      </c>
      <c r="AS30">
        <f t="shared" si="25"/>
        <v>0</v>
      </c>
      <c r="AT30">
        <f t="shared" si="26"/>
        <v>0</v>
      </c>
      <c r="AV30">
        <f t="shared" si="27"/>
        <v>10</v>
      </c>
      <c r="AW30">
        <f t="shared" si="28"/>
        <v>10</v>
      </c>
      <c r="BB30">
        <v>26</v>
      </c>
      <c r="BF30">
        <f t="shared" si="33"/>
        <v>20</v>
      </c>
      <c r="BG30">
        <f t="shared" si="34"/>
        <v>7</v>
      </c>
      <c r="BH30">
        <f t="shared" si="35"/>
        <v>5</v>
      </c>
      <c r="BI30">
        <f t="shared" si="36"/>
        <v>0</v>
      </c>
      <c r="BJ30">
        <f t="shared" si="37"/>
        <v>0</v>
      </c>
      <c r="BK30">
        <f t="shared" si="38"/>
        <v>0</v>
      </c>
      <c r="BL30">
        <f t="shared" si="39"/>
        <v>4</v>
      </c>
      <c r="BM30">
        <f t="shared" si="40"/>
        <v>2</v>
      </c>
      <c r="BN30">
        <f t="shared" si="41"/>
        <v>0</v>
      </c>
      <c r="BO30">
        <f t="shared" si="42"/>
        <v>0</v>
      </c>
      <c r="BP30">
        <f t="shared" si="43"/>
        <v>2</v>
      </c>
      <c r="BQ30">
        <f t="shared" si="44"/>
        <v>0</v>
      </c>
      <c r="BR30">
        <f t="shared" si="45"/>
        <v>0</v>
      </c>
      <c r="BS30">
        <f t="shared" si="46"/>
        <v>0</v>
      </c>
      <c r="BU30">
        <f t="shared" si="31"/>
        <v>2</v>
      </c>
      <c r="BV30">
        <f t="shared" si="32"/>
        <v>22</v>
      </c>
    </row>
    <row r="31" spans="1:74" ht="15">
      <c r="A31" s="5">
        <f t="shared" si="47"/>
        <v>27</v>
      </c>
      <c r="B31" s="59" t="s">
        <v>152</v>
      </c>
      <c r="C31" s="78" t="s">
        <v>315</v>
      </c>
      <c r="D31" s="42">
        <f t="shared" si="0"/>
        <v>10</v>
      </c>
      <c r="E31" s="74" t="s">
        <v>104</v>
      </c>
      <c r="F31" s="74" t="s">
        <v>104</v>
      </c>
      <c r="G31" s="74" t="s">
        <v>104</v>
      </c>
      <c r="H31" s="74" t="s">
        <v>104</v>
      </c>
      <c r="I31" s="74" t="s">
        <v>104</v>
      </c>
      <c r="J31" s="74" t="s">
        <v>104</v>
      </c>
      <c r="K31" s="74" t="s">
        <v>104</v>
      </c>
      <c r="L31" s="74">
        <v>0</v>
      </c>
      <c r="M31" s="74">
        <v>4</v>
      </c>
      <c r="N31" s="74">
        <v>3</v>
      </c>
      <c r="O31" s="74">
        <v>3</v>
      </c>
      <c r="P31" s="74" t="s">
        <v>104</v>
      </c>
      <c r="Q31" s="90" t="s">
        <v>104</v>
      </c>
      <c r="T31">
        <f t="shared" si="1"/>
        <v>4</v>
      </c>
      <c r="U31">
        <f t="shared" si="2"/>
        <v>3</v>
      </c>
      <c r="V31">
        <f t="shared" si="3"/>
        <v>3</v>
      </c>
      <c r="W31">
        <f t="shared" si="4"/>
        <v>0</v>
      </c>
      <c r="X31">
        <f t="shared" si="5"/>
        <v>0</v>
      </c>
      <c r="Y31">
        <f t="shared" si="6"/>
        <v>0</v>
      </c>
      <c r="Z31">
        <f t="shared" si="7"/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11"/>
        <v>0</v>
      </c>
      <c r="AE31">
        <f t="shared" si="12"/>
        <v>0</v>
      </c>
      <c r="AF31">
        <f t="shared" si="13"/>
        <v>0</v>
      </c>
      <c r="AH31">
        <f t="shared" si="14"/>
        <v>0</v>
      </c>
      <c r="AI31">
        <f t="shared" si="15"/>
        <v>0</v>
      </c>
      <c r="AJ31">
        <f t="shared" si="16"/>
        <v>0</v>
      </c>
      <c r="AK31">
        <f t="shared" si="17"/>
        <v>0</v>
      </c>
      <c r="AL31">
        <f t="shared" si="18"/>
        <v>0</v>
      </c>
      <c r="AM31">
        <f t="shared" si="19"/>
        <v>0</v>
      </c>
      <c r="AN31">
        <f t="shared" si="20"/>
        <v>0</v>
      </c>
      <c r="AO31">
        <f t="shared" si="21"/>
        <v>0</v>
      </c>
      <c r="AP31">
        <f t="shared" si="22"/>
        <v>4</v>
      </c>
      <c r="AQ31">
        <f t="shared" si="23"/>
        <v>3</v>
      </c>
      <c r="AR31">
        <f t="shared" si="24"/>
        <v>3</v>
      </c>
      <c r="AS31">
        <f t="shared" si="25"/>
        <v>0</v>
      </c>
      <c r="AT31">
        <f t="shared" si="26"/>
        <v>0</v>
      </c>
      <c r="AV31">
        <f t="shared" si="27"/>
        <v>9</v>
      </c>
      <c r="AW31">
        <f t="shared" si="28"/>
        <v>10</v>
      </c>
      <c r="BB31">
        <v>27</v>
      </c>
      <c r="BF31">
        <f t="shared" si="33"/>
        <v>20</v>
      </c>
      <c r="BG31">
        <f t="shared" si="34"/>
        <v>0</v>
      </c>
      <c r="BH31">
        <f t="shared" si="35"/>
        <v>5</v>
      </c>
      <c r="BI31">
        <f t="shared" si="36"/>
        <v>0</v>
      </c>
      <c r="BJ31">
        <f t="shared" si="37"/>
        <v>0</v>
      </c>
      <c r="BK31">
        <f t="shared" si="38"/>
        <v>0</v>
      </c>
      <c r="BL31">
        <f t="shared" si="39"/>
        <v>4</v>
      </c>
      <c r="BM31">
        <f t="shared" si="40"/>
        <v>1</v>
      </c>
      <c r="BN31">
        <f t="shared" si="41"/>
        <v>0</v>
      </c>
      <c r="BO31">
        <f t="shared" si="42"/>
        <v>4</v>
      </c>
      <c r="BP31">
        <f t="shared" si="43"/>
        <v>3</v>
      </c>
      <c r="BQ31">
        <f t="shared" si="44"/>
        <v>3</v>
      </c>
      <c r="BR31">
        <f t="shared" si="45"/>
        <v>0</v>
      </c>
      <c r="BS31">
        <f t="shared" si="46"/>
        <v>0</v>
      </c>
      <c r="BU31">
        <f t="shared" si="31"/>
        <v>0</v>
      </c>
      <c r="BV31">
        <f t="shared" si="32"/>
        <v>20</v>
      </c>
    </row>
    <row r="32" spans="1:74" ht="15">
      <c r="A32" s="5">
        <f t="shared" si="47"/>
        <v>28</v>
      </c>
      <c r="B32" s="59" t="s">
        <v>154</v>
      </c>
      <c r="C32" s="5" t="s">
        <v>11</v>
      </c>
      <c r="D32" s="42">
        <f t="shared" si="0"/>
        <v>10</v>
      </c>
      <c r="E32" s="74">
        <v>0</v>
      </c>
      <c r="F32" s="74" t="s">
        <v>104</v>
      </c>
      <c r="G32" s="74" t="s">
        <v>104</v>
      </c>
      <c r="H32" s="74">
        <v>2</v>
      </c>
      <c r="I32" s="74">
        <v>4</v>
      </c>
      <c r="J32" s="74">
        <v>1</v>
      </c>
      <c r="K32" s="74">
        <v>1</v>
      </c>
      <c r="L32" s="74">
        <v>0</v>
      </c>
      <c r="M32" s="74">
        <v>1</v>
      </c>
      <c r="N32" s="74" t="s">
        <v>104</v>
      </c>
      <c r="O32" s="74" t="s">
        <v>104</v>
      </c>
      <c r="P32" s="74">
        <v>0</v>
      </c>
      <c r="Q32" s="90">
        <v>1</v>
      </c>
      <c r="T32">
        <f t="shared" si="1"/>
        <v>4</v>
      </c>
      <c r="U32">
        <f t="shared" si="2"/>
        <v>2</v>
      </c>
      <c r="V32">
        <f t="shared" si="3"/>
        <v>1</v>
      </c>
      <c r="W32">
        <f t="shared" si="4"/>
        <v>1</v>
      </c>
      <c r="X32">
        <f t="shared" si="5"/>
        <v>1</v>
      </c>
      <c r="Y32">
        <f t="shared" si="6"/>
        <v>1</v>
      </c>
      <c r="Z32">
        <f t="shared" si="7"/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11"/>
        <v>0</v>
      </c>
      <c r="AE32">
        <f t="shared" si="12"/>
        <v>0</v>
      </c>
      <c r="AF32">
        <f t="shared" si="13"/>
        <v>0</v>
      </c>
      <c r="AH32">
        <f t="shared" si="14"/>
        <v>0</v>
      </c>
      <c r="AI32">
        <f t="shared" si="15"/>
        <v>0</v>
      </c>
      <c r="AJ32">
        <f t="shared" si="16"/>
        <v>0</v>
      </c>
      <c r="AK32">
        <f t="shared" si="17"/>
        <v>2</v>
      </c>
      <c r="AL32">
        <f t="shared" si="18"/>
        <v>4</v>
      </c>
      <c r="AM32">
        <f t="shared" si="19"/>
        <v>1</v>
      </c>
      <c r="AN32">
        <f t="shared" si="20"/>
        <v>1</v>
      </c>
      <c r="AO32">
        <f t="shared" si="21"/>
        <v>0</v>
      </c>
      <c r="AP32">
        <f t="shared" si="22"/>
        <v>1</v>
      </c>
      <c r="AQ32">
        <f t="shared" si="23"/>
        <v>0</v>
      </c>
      <c r="AR32">
        <f t="shared" si="24"/>
        <v>0</v>
      </c>
      <c r="AS32">
        <f t="shared" si="25"/>
        <v>0</v>
      </c>
      <c r="AT32">
        <f t="shared" si="26"/>
        <v>1</v>
      </c>
      <c r="AV32">
        <f t="shared" si="27"/>
        <v>4</v>
      </c>
      <c r="AW32">
        <f t="shared" si="28"/>
        <v>10</v>
      </c>
      <c r="BB32">
        <v>28</v>
      </c>
      <c r="BF32">
        <f t="shared" si="33"/>
        <v>20</v>
      </c>
      <c r="BG32">
        <f t="shared" si="34"/>
        <v>0</v>
      </c>
      <c r="BH32">
        <f t="shared" si="35"/>
        <v>0</v>
      </c>
      <c r="BI32">
        <f t="shared" si="36"/>
        <v>0</v>
      </c>
      <c r="BJ32">
        <f t="shared" si="37"/>
        <v>2</v>
      </c>
      <c r="BK32">
        <f t="shared" si="38"/>
        <v>4</v>
      </c>
      <c r="BL32">
        <f t="shared" si="39"/>
        <v>1</v>
      </c>
      <c r="BM32">
        <f t="shared" si="40"/>
        <v>1</v>
      </c>
      <c r="BN32">
        <f t="shared" si="41"/>
        <v>0</v>
      </c>
      <c r="BO32">
        <f t="shared" si="42"/>
        <v>5</v>
      </c>
      <c r="BP32">
        <f t="shared" si="43"/>
        <v>3</v>
      </c>
      <c r="BQ32">
        <f t="shared" si="44"/>
        <v>3</v>
      </c>
      <c r="BR32">
        <f t="shared" si="45"/>
        <v>0</v>
      </c>
      <c r="BS32">
        <f t="shared" si="46"/>
        <v>1</v>
      </c>
      <c r="BU32">
        <f t="shared" si="31"/>
        <v>1</v>
      </c>
      <c r="BV32">
        <f t="shared" si="32"/>
        <v>21</v>
      </c>
    </row>
    <row r="33" spans="1:74" ht="15">
      <c r="A33" s="5">
        <f t="shared" si="47"/>
        <v>29</v>
      </c>
      <c r="B33" s="111" t="s">
        <v>349</v>
      </c>
      <c r="C33" s="78" t="s">
        <v>100</v>
      </c>
      <c r="D33" s="42">
        <f t="shared" si="0"/>
        <v>9</v>
      </c>
      <c r="E33" s="74" t="s">
        <v>104</v>
      </c>
      <c r="F33" s="74" t="s">
        <v>104</v>
      </c>
      <c r="G33" s="74" t="s">
        <v>104</v>
      </c>
      <c r="H33" s="74" t="s">
        <v>104</v>
      </c>
      <c r="I33" s="74" t="s">
        <v>104</v>
      </c>
      <c r="J33" s="74" t="s">
        <v>104</v>
      </c>
      <c r="K33" s="74" t="s">
        <v>104</v>
      </c>
      <c r="L33" s="74" t="s">
        <v>104</v>
      </c>
      <c r="M33" s="74" t="s">
        <v>104</v>
      </c>
      <c r="N33" s="74">
        <v>9</v>
      </c>
      <c r="O33" s="74" t="s">
        <v>104</v>
      </c>
      <c r="P33" s="74" t="s">
        <v>104</v>
      </c>
      <c r="Q33" s="90" t="s">
        <v>104</v>
      </c>
      <c r="T33">
        <f t="shared" si="1"/>
        <v>9</v>
      </c>
      <c r="U33">
        <f t="shared" si="2"/>
        <v>0</v>
      </c>
      <c r="V33">
        <f t="shared" si="3"/>
        <v>0</v>
      </c>
      <c r="W33">
        <f t="shared" si="4"/>
        <v>0</v>
      </c>
      <c r="X33">
        <f t="shared" si="5"/>
        <v>0</v>
      </c>
      <c r="Y33">
        <f t="shared" si="6"/>
        <v>0</v>
      </c>
      <c r="Z33">
        <f t="shared" si="7"/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11"/>
        <v>0</v>
      </c>
      <c r="AE33">
        <f t="shared" si="12"/>
        <v>0</v>
      </c>
      <c r="AF33">
        <f t="shared" si="13"/>
        <v>0</v>
      </c>
      <c r="AH33">
        <f t="shared" si="14"/>
        <v>0</v>
      </c>
      <c r="AI33">
        <f t="shared" si="15"/>
        <v>0</v>
      </c>
      <c r="AJ33">
        <f t="shared" si="16"/>
        <v>0</v>
      </c>
      <c r="AK33">
        <f t="shared" si="17"/>
        <v>0</v>
      </c>
      <c r="AL33">
        <f t="shared" si="18"/>
        <v>0</v>
      </c>
      <c r="AM33">
        <f t="shared" si="19"/>
        <v>0</v>
      </c>
      <c r="AN33">
        <f t="shared" si="20"/>
        <v>0</v>
      </c>
      <c r="AO33">
        <f t="shared" si="21"/>
        <v>0</v>
      </c>
      <c r="AP33">
        <f t="shared" si="22"/>
        <v>0</v>
      </c>
      <c r="AQ33">
        <f t="shared" si="23"/>
        <v>9</v>
      </c>
      <c r="AR33">
        <f t="shared" si="24"/>
        <v>0</v>
      </c>
      <c r="AS33">
        <f t="shared" si="25"/>
        <v>0</v>
      </c>
      <c r="AT33">
        <f t="shared" si="26"/>
        <v>0</v>
      </c>
      <c r="AV33">
        <f t="shared" si="27"/>
        <v>12</v>
      </c>
      <c r="AW33">
        <f t="shared" si="28"/>
        <v>9</v>
      </c>
      <c r="BB33">
        <v>29</v>
      </c>
      <c r="BF33">
        <f t="shared" si="33"/>
        <v>19</v>
      </c>
      <c r="BG33">
        <f t="shared" si="34"/>
        <v>0</v>
      </c>
      <c r="BH33">
        <f t="shared" si="35"/>
        <v>0</v>
      </c>
      <c r="BI33">
        <f t="shared" si="36"/>
        <v>0</v>
      </c>
      <c r="BJ33">
        <f t="shared" si="37"/>
        <v>2</v>
      </c>
      <c r="BK33">
        <f t="shared" si="38"/>
        <v>4</v>
      </c>
      <c r="BL33">
        <f t="shared" si="39"/>
        <v>1</v>
      </c>
      <c r="BM33">
        <f t="shared" si="40"/>
        <v>1</v>
      </c>
      <c r="BN33">
        <f t="shared" si="41"/>
        <v>0</v>
      </c>
      <c r="BO33">
        <f t="shared" si="42"/>
        <v>1</v>
      </c>
      <c r="BP33">
        <f t="shared" si="43"/>
        <v>9</v>
      </c>
      <c r="BQ33">
        <f t="shared" si="44"/>
        <v>0</v>
      </c>
      <c r="BR33">
        <f t="shared" si="45"/>
        <v>0</v>
      </c>
      <c r="BS33">
        <f t="shared" si="46"/>
        <v>1</v>
      </c>
      <c r="BU33">
        <f t="shared" si="31"/>
        <v>1</v>
      </c>
      <c r="BV33">
        <f t="shared" si="32"/>
        <v>20</v>
      </c>
    </row>
    <row r="34" spans="1:74" ht="15">
      <c r="A34" s="5">
        <f t="shared" si="47"/>
        <v>30</v>
      </c>
      <c r="B34" s="111" t="s">
        <v>344</v>
      </c>
      <c r="C34" s="78" t="s">
        <v>100</v>
      </c>
      <c r="D34" s="42">
        <f t="shared" si="0"/>
        <v>9</v>
      </c>
      <c r="E34" s="74" t="s">
        <v>104</v>
      </c>
      <c r="F34" s="74" t="s">
        <v>104</v>
      </c>
      <c r="G34" s="74" t="s">
        <v>104</v>
      </c>
      <c r="H34" s="74" t="s">
        <v>104</v>
      </c>
      <c r="I34" s="74" t="s">
        <v>104</v>
      </c>
      <c r="J34" s="74" t="s">
        <v>104</v>
      </c>
      <c r="K34" s="74" t="s">
        <v>104</v>
      </c>
      <c r="L34" s="74" t="s">
        <v>104</v>
      </c>
      <c r="M34" s="74">
        <v>9</v>
      </c>
      <c r="N34" s="74" t="s">
        <v>104</v>
      </c>
      <c r="O34" s="74" t="s">
        <v>104</v>
      </c>
      <c r="P34" s="74" t="s">
        <v>104</v>
      </c>
      <c r="Q34" s="90" t="s">
        <v>104</v>
      </c>
      <c r="T34">
        <f t="shared" si="1"/>
        <v>9</v>
      </c>
      <c r="U34">
        <f t="shared" si="2"/>
        <v>0</v>
      </c>
      <c r="V34">
        <f t="shared" si="3"/>
        <v>0</v>
      </c>
      <c r="W34">
        <f t="shared" si="4"/>
        <v>0</v>
      </c>
      <c r="X34">
        <f t="shared" si="5"/>
        <v>0</v>
      </c>
      <c r="Y34">
        <f t="shared" si="6"/>
        <v>0</v>
      </c>
      <c r="Z34">
        <f t="shared" si="7"/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11"/>
        <v>0</v>
      </c>
      <c r="AE34">
        <f t="shared" si="12"/>
        <v>0</v>
      </c>
      <c r="AF34">
        <f t="shared" si="13"/>
        <v>0</v>
      </c>
      <c r="AH34">
        <f t="shared" si="14"/>
        <v>0</v>
      </c>
      <c r="AI34">
        <f t="shared" si="15"/>
        <v>0</v>
      </c>
      <c r="AJ34">
        <f t="shared" si="16"/>
        <v>0</v>
      </c>
      <c r="AK34">
        <f t="shared" si="17"/>
        <v>0</v>
      </c>
      <c r="AL34">
        <f t="shared" si="18"/>
        <v>0</v>
      </c>
      <c r="AM34">
        <f t="shared" si="19"/>
        <v>0</v>
      </c>
      <c r="AN34">
        <f t="shared" si="20"/>
        <v>0</v>
      </c>
      <c r="AO34">
        <f t="shared" si="21"/>
        <v>0</v>
      </c>
      <c r="AP34">
        <f t="shared" si="22"/>
        <v>9</v>
      </c>
      <c r="AQ34">
        <f t="shared" si="23"/>
        <v>0</v>
      </c>
      <c r="AR34">
        <f t="shared" si="24"/>
        <v>0</v>
      </c>
      <c r="AS34">
        <f t="shared" si="25"/>
        <v>0</v>
      </c>
      <c r="AT34">
        <f t="shared" si="26"/>
        <v>0</v>
      </c>
      <c r="AV34">
        <f t="shared" si="27"/>
        <v>12</v>
      </c>
      <c r="AW34">
        <f t="shared" si="28"/>
        <v>9</v>
      </c>
      <c r="BB34">
        <v>30</v>
      </c>
      <c r="BF34">
        <f t="shared" si="33"/>
        <v>18</v>
      </c>
      <c r="BG34">
        <f t="shared" si="34"/>
        <v>0</v>
      </c>
      <c r="BH34">
        <f t="shared" si="35"/>
        <v>0</v>
      </c>
      <c r="BI34">
        <f t="shared" si="36"/>
        <v>0</v>
      </c>
      <c r="BJ34">
        <f t="shared" si="37"/>
        <v>0</v>
      </c>
      <c r="BK34">
        <f t="shared" si="38"/>
        <v>0</v>
      </c>
      <c r="BL34">
        <f t="shared" si="39"/>
        <v>0</v>
      </c>
      <c r="BM34">
        <f t="shared" si="40"/>
        <v>0</v>
      </c>
      <c r="BN34">
        <f t="shared" si="41"/>
        <v>0</v>
      </c>
      <c r="BO34">
        <f t="shared" si="42"/>
        <v>9</v>
      </c>
      <c r="BP34">
        <f t="shared" si="43"/>
        <v>9</v>
      </c>
      <c r="BQ34">
        <f t="shared" si="44"/>
        <v>0</v>
      </c>
      <c r="BR34">
        <f t="shared" si="45"/>
        <v>0</v>
      </c>
      <c r="BS34">
        <f t="shared" si="46"/>
        <v>0</v>
      </c>
      <c r="BU34">
        <f t="shared" si="31"/>
        <v>0</v>
      </c>
      <c r="BV34">
        <f t="shared" si="32"/>
        <v>18</v>
      </c>
    </row>
    <row r="35" spans="1:74" ht="15">
      <c r="A35" s="5">
        <f t="shared" si="47"/>
        <v>31</v>
      </c>
      <c r="B35" s="111" t="s">
        <v>122</v>
      </c>
      <c r="C35" s="78" t="s">
        <v>315</v>
      </c>
      <c r="D35" s="42">
        <f t="shared" si="0"/>
        <v>9</v>
      </c>
      <c r="E35" s="74" t="s">
        <v>104</v>
      </c>
      <c r="F35" s="74" t="s">
        <v>104</v>
      </c>
      <c r="G35" s="74" t="s">
        <v>104</v>
      </c>
      <c r="H35" s="74" t="s">
        <v>104</v>
      </c>
      <c r="I35" s="74" t="s">
        <v>104</v>
      </c>
      <c r="J35" s="74" t="s">
        <v>104</v>
      </c>
      <c r="K35" s="74">
        <v>7</v>
      </c>
      <c r="L35" s="74">
        <v>2</v>
      </c>
      <c r="M35" s="74" t="s">
        <v>104</v>
      </c>
      <c r="N35" s="74" t="s">
        <v>104</v>
      </c>
      <c r="O35" s="74" t="s">
        <v>104</v>
      </c>
      <c r="P35" s="74" t="s">
        <v>104</v>
      </c>
      <c r="Q35" s="90" t="s">
        <v>104</v>
      </c>
      <c r="T35">
        <f t="shared" si="1"/>
        <v>7</v>
      </c>
      <c r="U35">
        <f t="shared" si="2"/>
        <v>2</v>
      </c>
      <c r="V35">
        <f t="shared" si="3"/>
        <v>0</v>
      </c>
      <c r="W35">
        <f t="shared" si="4"/>
        <v>0</v>
      </c>
      <c r="X35">
        <f t="shared" si="5"/>
        <v>0</v>
      </c>
      <c r="Y35">
        <f t="shared" si="6"/>
        <v>0</v>
      </c>
      <c r="Z35">
        <f t="shared" si="7"/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 t="shared" si="11"/>
        <v>0</v>
      </c>
      <c r="AE35">
        <f t="shared" si="12"/>
        <v>0</v>
      </c>
      <c r="AF35">
        <f t="shared" si="13"/>
        <v>0</v>
      </c>
      <c r="AH35">
        <f t="shared" si="14"/>
        <v>0</v>
      </c>
      <c r="AI35">
        <f t="shared" si="15"/>
        <v>0</v>
      </c>
      <c r="AJ35">
        <f t="shared" si="16"/>
        <v>0</v>
      </c>
      <c r="AK35">
        <f t="shared" si="17"/>
        <v>0</v>
      </c>
      <c r="AL35">
        <f t="shared" si="18"/>
        <v>0</v>
      </c>
      <c r="AM35">
        <f t="shared" si="19"/>
        <v>0</v>
      </c>
      <c r="AN35">
        <f t="shared" si="20"/>
        <v>7</v>
      </c>
      <c r="AO35">
        <f t="shared" si="21"/>
        <v>2</v>
      </c>
      <c r="AP35">
        <f t="shared" si="22"/>
        <v>0</v>
      </c>
      <c r="AQ35">
        <f t="shared" si="23"/>
        <v>0</v>
      </c>
      <c r="AR35">
        <f t="shared" si="24"/>
        <v>0</v>
      </c>
      <c r="AS35">
        <f t="shared" si="25"/>
        <v>0</v>
      </c>
      <c r="AT35">
        <f t="shared" si="26"/>
        <v>0</v>
      </c>
      <c r="AV35">
        <f t="shared" si="27"/>
        <v>11</v>
      </c>
      <c r="AW35">
        <f t="shared" si="28"/>
        <v>9</v>
      </c>
      <c r="BB35">
        <v>31</v>
      </c>
      <c r="BF35">
        <f t="shared" si="33"/>
        <v>18</v>
      </c>
      <c r="BG35">
        <f t="shared" si="34"/>
        <v>0</v>
      </c>
      <c r="BH35">
        <f t="shared" si="35"/>
        <v>0</v>
      </c>
      <c r="BI35">
        <f t="shared" si="36"/>
        <v>0</v>
      </c>
      <c r="BJ35">
        <f t="shared" si="37"/>
        <v>0</v>
      </c>
      <c r="BK35">
        <f t="shared" si="38"/>
        <v>0</v>
      </c>
      <c r="BL35">
        <f t="shared" si="39"/>
        <v>0</v>
      </c>
      <c r="BM35">
        <f t="shared" si="40"/>
        <v>7</v>
      </c>
      <c r="BN35">
        <f t="shared" si="41"/>
        <v>2</v>
      </c>
      <c r="BO35">
        <f t="shared" si="42"/>
        <v>9</v>
      </c>
      <c r="BP35">
        <f t="shared" si="43"/>
        <v>0</v>
      </c>
      <c r="BQ35">
        <f t="shared" si="44"/>
        <v>0</v>
      </c>
      <c r="BR35">
        <f t="shared" si="45"/>
        <v>0</v>
      </c>
      <c r="BS35">
        <f t="shared" si="46"/>
        <v>0</v>
      </c>
      <c r="BU35">
        <f t="shared" si="31"/>
        <v>1</v>
      </c>
      <c r="BV35">
        <f t="shared" si="32"/>
        <v>19</v>
      </c>
    </row>
    <row r="36" spans="1:74" ht="15">
      <c r="A36" s="5">
        <f t="shared" si="47"/>
        <v>32</v>
      </c>
      <c r="B36" s="59" t="s">
        <v>259</v>
      </c>
      <c r="C36" s="5" t="s">
        <v>161</v>
      </c>
      <c r="D36" s="42">
        <f t="shared" si="0"/>
        <v>9</v>
      </c>
      <c r="E36" s="74" t="s">
        <v>104</v>
      </c>
      <c r="F36" s="74" t="s">
        <v>104</v>
      </c>
      <c r="G36" s="74" t="s">
        <v>104</v>
      </c>
      <c r="H36" s="74" t="s">
        <v>104</v>
      </c>
      <c r="I36" s="74" t="s">
        <v>104</v>
      </c>
      <c r="J36" s="74">
        <v>5</v>
      </c>
      <c r="K36" s="74">
        <v>4</v>
      </c>
      <c r="L36" s="74" t="s">
        <v>104</v>
      </c>
      <c r="M36" s="74" t="s">
        <v>104</v>
      </c>
      <c r="N36" s="74" t="s">
        <v>104</v>
      </c>
      <c r="O36" s="74" t="s">
        <v>104</v>
      </c>
      <c r="P36" s="74" t="s">
        <v>104</v>
      </c>
      <c r="Q36" s="90" t="s">
        <v>104</v>
      </c>
      <c r="T36">
        <f t="shared" si="1"/>
        <v>5</v>
      </c>
      <c r="U36">
        <f t="shared" si="2"/>
        <v>4</v>
      </c>
      <c r="V36">
        <f t="shared" si="3"/>
        <v>0</v>
      </c>
      <c r="W36">
        <f t="shared" si="4"/>
        <v>0</v>
      </c>
      <c r="X36">
        <f t="shared" si="5"/>
        <v>0</v>
      </c>
      <c r="Y36">
        <f t="shared" si="6"/>
        <v>0</v>
      </c>
      <c r="Z36">
        <f t="shared" si="7"/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 t="shared" si="11"/>
        <v>0</v>
      </c>
      <c r="AE36">
        <f t="shared" si="12"/>
        <v>0</v>
      </c>
      <c r="AF36">
        <f t="shared" si="13"/>
        <v>0</v>
      </c>
      <c r="AH36">
        <f t="shared" si="14"/>
        <v>0</v>
      </c>
      <c r="AI36">
        <f t="shared" si="15"/>
        <v>0</v>
      </c>
      <c r="AJ36">
        <f t="shared" si="16"/>
        <v>0</v>
      </c>
      <c r="AK36">
        <f t="shared" si="17"/>
        <v>0</v>
      </c>
      <c r="AL36">
        <f t="shared" si="18"/>
        <v>0</v>
      </c>
      <c r="AM36">
        <f t="shared" si="19"/>
        <v>5</v>
      </c>
      <c r="AN36">
        <f t="shared" si="20"/>
        <v>4</v>
      </c>
      <c r="AO36">
        <f t="shared" si="21"/>
        <v>0</v>
      </c>
      <c r="AP36">
        <f t="shared" si="22"/>
        <v>0</v>
      </c>
      <c r="AQ36">
        <f t="shared" si="23"/>
        <v>0</v>
      </c>
      <c r="AR36">
        <f t="shared" si="24"/>
        <v>0</v>
      </c>
      <c r="AS36">
        <f t="shared" si="25"/>
        <v>0</v>
      </c>
      <c r="AT36">
        <f t="shared" si="26"/>
        <v>0</v>
      </c>
      <c r="AV36">
        <f t="shared" si="27"/>
        <v>11</v>
      </c>
      <c r="AW36">
        <f t="shared" si="28"/>
        <v>9</v>
      </c>
      <c r="BB36">
        <v>32</v>
      </c>
      <c r="BF36">
        <f t="shared" si="33"/>
        <v>18</v>
      </c>
      <c r="BG36">
        <f t="shared" si="34"/>
        <v>0</v>
      </c>
      <c r="BH36">
        <f t="shared" si="35"/>
        <v>0</v>
      </c>
      <c r="BI36">
        <f t="shared" si="36"/>
        <v>0</v>
      </c>
      <c r="BJ36">
        <f t="shared" si="37"/>
        <v>0</v>
      </c>
      <c r="BK36">
        <f t="shared" si="38"/>
        <v>0</v>
      </c>
      <c r="BL36">
        <f t="shared" si="39"/>
        <v>5</v>
      </c>
      <c r="BM36">
        <f t="shared" si="40"/>
        <v>11</v>
      </c>
      <c r="BN36">
        <f t="shared" si="41"/>
        <v>2</v>
      </c>
      <c r="BO36">
        <f t="shared" si="42"/>
        <v>0</v>
      </c>
      <c r="BP36">
        <f t="shared" si="43"/>
        <v>0</v>
      </c>
      <c r="BQ36">
        <f t="shared" si="44"/>
        <v>0</v>
      </c>
      <c r="BR36">
        <f t="shared" si="45"/>
        <v>0</v>
      </c>
      <c r="BS36">
        <f t="shared" si="46"/>
        <v>0</v>
      </c>
      <c r="BU36">
        <f t="shared" si="31"/>
        <v>1</v>
      </c>
      <c r="BV36">
        <f t="shared" si="32"/>
        <v>19</v>
      </c>
    </row>
    <row r="37" spans="1:74" ht="15">
      <c r="A37" s="5">
        <f t="shared" si="47"/>
        <v>33</v>
      </c>
      <c r="B37" s="111" t="s">
        <v>327</v>
      </c>
      <c r="C37" s="78" t="s">
        <v>333</v>
      </c>
      <c r="D37" s="42">
        <f aca="true" t="shared" si="48" ref="D37:D68">SUM(E37:Q37)</f>
        <v>9</v>
      </c>
      <c r="E37" s="74" t="s">
        <v>104</v>
      </c>
      <c r="F37" s="74" t="s">
        <v>104</v>
      </c>
      <c r="G37" s="74" t="s">
        <v>104</v>
      </c>
      <c r="H37" s="74" t="s">
        <v>104</v>
      </c>
      <c r="I37" s="74">
        <v>5</v>
      </c>
      <c r="J37" s="112" t="s">
        <v>104</v>
      </c>
      <c r="K37" s="74" t="s">
        <v>104</v>
      </c>
      <c r="L37" s="74" t="s">
        <v>104</v>
      </c>
      <c r="M37" s="74" t="s">
        <v>104</v>
      </c>
      <c r="N37" s="74" t="s">
        <v>104</v>
      </c>
      <c r="O37" s="74">
        <v>4</v>
      </c>
      <c r="P37" s="74" t="s">
        <v>104</v>
      </c>
      <c r="Q37" s="90" t="s">
        <v>104</v>
      </c>
      <c r="T37">
        <f aca="true" t="shared" si="49" ref="T37:T68">LARGE(AH37:AT37,1)</f>
        <v>5</v>
      </c>
      <c r="U37">
        <f aca="true" t="shared" si="50" ref="U37:U68">LARGE(AH37:AT37,2)</f>
        <v>4</v>
      </c>
      <c r="V37">
        <f aca="true" t="shared" si="51" ref="V37:V68">LARGE(AH37:AT37,3)</f>
        <v>0</v>
      </c>
      <c r="W37">
        <f aca="true" t="shared" si="52" ref="W37:W68">LARGE(AH37:AT37,4)</f>
        <v>0</v>
      </c>
      <c r="X37">
        <f aca="true" t="shared" si="53" ref="X37:X68">LARGE(AH37:AT37,5)</f>
        <v>0</v>
      </c>
      <c r="Y37">
        <f aca="true" t="shared" si="54" ref="Y37:Y68">LARGE(AH37:AT37,6)</f>
        <v>0</v>
      </c>
      <c r="Z37">
        <f aca="true" t="shared" si="55" ref="Z37:Z68">LARGE(AH37:AT37,7)</f>
        <v>0</v>
      </c>
      <c r="AA37">
        <f aca="true" t="shared" si="56" ref="AA37:AA68">LARGE(AH37:AT37,8)</f>
        <v>0</v>
      </c>
      <c r="AB37">
        <f aca="true" t="shared" si="57" ref="AB37:AB68">LARGE(AH37:AT37,9)</f>
        <v>0</v>
      </c>
      <c r="AC37">
        <f aca="true" t="shared" si="58" ref="AC37:AC68">LARGE(AH37:AT37,10)</f>
        <v>0</v>
      </c>
      <c r="AD37">
        <f aca="true" t="shared" si="59" ref="AD37:AD68">LARGE(AH37:AT37,11)</f>
        <v>0</v>
      </c>
      <c r="AE37">
        <f aca="true" t="shared" si="60" ref="AE37:AE68">LARGE(AH37:AT37,12)</f>
        <v>0</v>
      </c>
      <c r="AF37">
        <f aca="true" t="shared" si="61" ref="AF37:AF68">LARGE(AH37:AT37,13)</f>
        <v>0</v>
      </c>
      <c r="AH37">
        <f aca="true" t="shared" si="62" ref="AH37:AH68">IF(E37="x",0,E37)</f>
        <v>0</v>
      </c>
      <c r="AI37">
        <f aca="true" t="shared" si="63" ref="AI37:AI68">IF(F37="x",0,F37)</f>
        <v>0</v>
      </c>
      <c r="AJ37">
        <f aca="true" t="shared" si="64" ref="AJ37:AJ68">IF(G37="x",0,G37)</f>
        <v>0</v>
      </c>
      <c r="AK37">
        <f aca="true" t="shared" si="65" ref="AK37:AK68">IF(H37="x",0,H37)</f>
        <v>0</v>
      </c>
      <c r="AL37">
        <f aca="true" t="shared" si="66" ref="AL37:AL68">IF(I37="x",0,I37)</f>
        <v>5</v>
      </c>
      <c r="AM37">
        <f aca="true" t="shared" si="67" ref="AM37:AM68">IF(J37="x",0,J37)</f>
        <v>0</v>
      </c>
      <c r="AN37">
        <f aca="true" t="shared" si="68" ref="AN37:AN68">IF(K37="x",0,K37)</f>
        <v>0</v>
      </c>
      <c r="AO37">
        <f aca="true" t="shared" si="69" ref="AO37:AO68">IF(L37="x",0,L37)</f>
        <v>0</v>
      </c>
      <c r="AP37">
        <f aca="true" t="shared" si="70" ref="AP37:AP68">IF(M37="x",0,M37)</f>
        <v>0</v>
      </c>
      <c r="AQ37">
        <f aca="true" t="shared" si="71" ref="AQ37:AQ68">IF(N37="x",0,N37)</f>
        <v>0</v>
      </c>
      <c r="AR37">
        <f aca="true" t="shared" si="72" ref="AR37:AR68">IF(O37="x",0,O37)</f>
        <v>4</v>
      </c>
      <c r="AS37">
        <f aca="true" t="shared" si="73" ref="AS37:AS68">IF(P37="x",0,P37)</f>
        <v>0</v>
      </c>
      <c r="AT37">
        <f aca="true" t="shared" si="74" ref="AT37:AT68">IF(Q37="x",0,Q37)</f>
        <v>0</v>
      </c>
      <c r="AV37">
        <f aca="true" t="shared" si="75" ref="AV37:AV68">COUNTIF(E37:Q37,"x")</f>
        <v>11</v>
      </c>
      <c r="AW37">
        <f aca="true" t="shared" si="76" ref="AW37:AW68">IF(AV37=13,-1,SUM(E37:Q37))</f>
        <v>9</v>
      </c>
      <c r="BB37">
        <v>33</v>
      </c>
      <c r="BF37">
        <f t="shared" si="33"/>
        <v>18</v>
      </c>
      <c r="BG37">
        <f t="shared" si="34"/>
        <v>0</v>
      </c>
      <c r="BH37">
        <f t="shared" si="35"/>
        <v>0</v>
      </c>
      <c r="BI37">
        <f t="shared" si="36"/>
        <v>0</v>
      </c>
      <c r="BJ37">
        <f t="shared" si="37"/>
        <v>0</v>
      </c>
      <c r="BK37">
        <f t="shared" si="38"/>
        <v>5</v>
      </c>
      <c r="BL37">
        <f t="shared" si="39"/>
        <v>5</v>
      </c>
      <c r="BM37">
        <f t="shared" si="40"/>
        <v>4</v>
      </c>
      <c r="BN37">
        <f t="shared" si="41"/>
        <v>0</v>
      </c>
      <c r="BO37">
        <f t="shared" si="42"/>
        <v>0</v>
      </c>
      <c r="BP37">
        <f t="shared" si="43"/>
        <v>0</v>
      </c>
      <c r="BQ37">
        <f t="shared" si="44"/>
        <v>4</v>
      </c>
      <c r="BR37">
        <f t="shared" si="45"/>
        <v>0</v>
      </c>
      <c r="BS37">
        <f t="shared" si="46"/>
        <v>0</v>
      </c>
      <c r="BU37">
        <f aca="true" t="shared" si="77" ref="BU37:BU68">COUNTIF(BF37:BS37,2)</f>
        <v>0</v>
      </c>
      <c r="BV37">
        <f aca="true" t="shared" si="78" ref="BV37:BV68">SUM(BF37+BU37+BW37)</f>
        <v>18</v>
      </c>
    </row>
    <row r="38" spans="1:74" ht="15">
      <c r="A38" s="5">
        <f t="shared" si="47"/>
        <v>34</v>
      </c>
      <c r="B38" s="59" t="s">
        <v>222</v>
      </c>
      <c r="C38" s="5" t="s">
        <v>8</v>
      </c>
      <c r="D38" s="42">
        <f t="shared" si="48"/>
        <v>9</v>
      </c>
      <c r="E38" s="74">
        <v>4</v>
      </c>
      <c r="F38" s="74" t="s">
        <v>104</v>
      </c>
      <c r="G38" s="74" t="s">
        <v>104</v>
      </c>
      <c r="H38" s="74" t="s">
        <v>104</v>
      </c>
      <c r="I38" s="74" t="s">
        <v>104</v>
      </c>
      <c r="J38" s="74" t="s">
        <v>104</v>
      </c>
      <c r="K38" s="74" t="s">
        <v>104</v>
      </c>
      <c r="L38" s="74">
        <v>5</v>
      </c>
      <c r="M38" s="74" t="s">
        <v>104</v>
      </c>
      <c r="N38" s="74" t="s">
        <v>104</v>
      </c>
      <c r="O38" s="74" t="s">
        <v>104</v>
      </c>
      <c r="P38" s="74" t="s">
        <v>104</v>
      </c>
      <c r="Q38" s="90" t="s">
        <v>104</v>
      </c>
      <c r="T38">
        <f t="shared" si="49"/>
        <v>5</v>
      </c>
      <c r="U38">
        <f t="shared" si="50"/>
        <v>4</v>
      </c>
      <c r="V38">
        <f t="shared" si="51"/>
        <v>0</v>
      </c>
      <c r="W38">
        <f t="shared" si="52"/>
        <v>0</v>
      </c>
      <c r="X38">
        <f t="shared" si="53"/>
        <v>0</v>
      </c>
      <c r="Y38">
        <f t="shared" si="54"/>
        <v>0</v>
      </c>
      <c r="Z38">
        <f t="shared" si="55"/>
        <v>0</v>
      </c>
      <c r="AA38">
        <f t="shared" si="56"/>
        <v>0</v>
      </c>
      <c r="AB38">
        <f t="shared" si="57"/>
        <v>0</v>
      </c>
      <c r="AC38">
        <f t="shared" si="58"/>
        <v>0</v>
      </c>
      <c r="AD38">
        <f t="shared" si="59"/>
        <v>0</v>
      </c>
      <c r="AE38">
        <f t="shared" si="60"/>
        <v>0</v>
      </c>
      <c r="AF38">
        <f t="shared" si="61"/>
        <v>0</v>
      </c>
      <c r="AH38">
        <f t="shared" si="62"/>
        <v>4</v>
      </c>
      <c r="AI38">
        <f t="shared" si="63"/>
        <v>0</v>
      </c>
      <c r="AJ38">
        <f t="shared" si="64"/>
        <v>0</v>
      </c>
      <c r="AK38">
        <f t="shared" si="65"/>
        <v>0</v>
      </c>
      <c r="AL38">
        <f t="shared" si="66"/>
        <v>0</v>
      </c>
      <c r="AM38">
        <f t="shared" si="67"/>
        <v>0</v>
      </c>
      <c r="AN38">
        <f t="shared" si="68"/>
        <v>0</v>
      </c>
      <c r="AO38">
        <f t="shared" si="69"/>
        <v>5</v>
      </c>
      <c r="AP38">
        <f t="shared" si="70"/>
        <v>0</v>
      </c>
      <c r="AQ38">
        <f t="shared" si="71"/>
        <v>0</v>
      </c>
      <c r="AR38">
        <f t="shared" si="72"/>
        <v>0</v>
      </c>
      <c r="AS38">
        <f t="shared" si="73"/>
        <v>0</v>
      </c>
      <c r="AT38">
        <f t="shared" si="74"/>
        <v>0</v>
      </c>
      <c r="AV38">
        <f t="shared" si="75"/>
        <v>11</v>
      </c>
      <c r="AW38">
        <f t="shared" si="76"/>
        <v>9</v>
      </c>
      <c r="BB38">
        <v>34</v>
      </c>
      <c r="BF38">
        <f aca="true" t="shared" si="79" ref="BF38:BF69">SUM(D37:D38)</f>
        <v>18</v>
      </c>
      <c r="BG38">
        <f aca="true" t="shared" si="80" ref="BG38:BG69">SUM(E37:E38)</f>
        <v>4</v>
      </c>
      <c r="BH38">
        <f aca="true" t="shared" si="81" ref="BH38:BH69">SUM(F37:F38)</f>
        <v>0</v>
      </c>
      <c r="BI38">
        <f aca="true" t="shared" si="82" ref="BI38:BI69">SUM(G37:G38)</f>
        <v>0</v>
      </c>
      <c r="BJ38">
        <f aca="true" t="shared" si="83" ref="BJ38:BJ69">SUM(H37:H38)</f>
        <v>0</v>
      </c>
      <c r="BK38">
        <f aca="true" t="shared" si="84" ref="BK38:BK69">SUM(I37:I38)</f>
        <v>5</v>
      </c>
      <c r="BL38">
        <f aca="true" t="shared" si="85" ref="BL38:BL69">SUM(J37:J38)</f>
        <v>0</v>
      </c>
      <c r="BM38">
        <f aca="true" t="shared" si="86" ref="BM38:BM69">SUM(K37:K38)</f>
        <v>0</v>
      </c>
      <c r="BN38">
        <f aca="true" t="shared" si="87" ref="BN38:BN69">SUM(L37:L38)</f>
        <v>5</v>
      </c>
      <c r="BO38">
        <f aca="true" t="shared" si="88" ref="BO38:BO69">SUM(M37:M38)</f>
        <v>0</v>
      </c>
      <c r="BP38">
        <f aca="true" t="shared" si="89" ref="BP38:BP69">SUM(N37:N38)</f>
        <v>0</v>
      </c>
      <c r="BQ38">
        <f aca="true" t="shared" si="90" ref="BQ38:BQ69">SUM(O37:O38)</f>
        <v>4</v>
      </c>
      <c r="BR38">
        <f aca="true" t="shared" si="91" ref="BR38:BR69">SUM(P37:P38)</f>
        <v>0</v>
      </c>
      <c r="BS38">
        <f aca="true" t="shared" si="92" ref="BS38:BS69">SUM(Q37:Q38)</f>
        <v>0</v>
      </c>
      <c r="BU38">
        <f t="shared" si="77"/>
        <v>0</v>
      </c>
      <c r="BV38">
        <f t="shared" si="78"/>
        <v>18</v>
      </c>
    </row>
    <row r="39" spans="1:74" ht="15">
      <c r="A39" s="5">
        <f t="shared" si="47"/>
        <v>35</v>
      </c>
      <c r="B39" s="111" t="s">
        <v>326</v>
      </c>
      <c r="C39" s="78" t="s">
        <v>333</v>
      </c>
      <c r="D39" s="42">
        <f t="shared" si="48"/>
        <v>8</v>
      </c>
      <c r="E39" s="74" t="s">
        <v>104</v>
      </c>
      <c r="F39" s="74" t="s">
        <v>104</v>
      </c>
      <c r="G39" s="74" t="s">
        <v>104</v>
      </c>
      <c r="H39" s="74" t="s">
        <v>104</v>
      </c>
      <c r="I39" s="74">
        <v>8</v>
      </c>
      <c r="J39" s="74" t="s">
        <v>104</v>
      </c>
      <c r="K39" s="74" t="s">
        <v>104</v>
      </c>
      <c r="L39" s="74" t="s">
        <v>104</v>
      </c>
      <c r="M39" s="74" t="s">
        <v>104</v>
      </c>
      <c r="N39" s="74" t="s">
        <v>104</v>
      </c>
      <c r="O39" s="74" t="s">
        <v>104</v>
      </c>
      <c r="P39" s="74" t="s">
        <v>104</v>
      </c>
      <c r="Q39" s="90" t="s">
        <v>104</v>
      </c>
      <c r="T39">
        <f t="shared" si="49"/>
        <v>8</v>
      </c>
      <c r="U39">
        <f t="shared" si="50"/>
        <v>0</v>
      </c>
      <c r="V39">
        <f t="shared" si="51"/>
        <v>0</v>
      </c>
      <c r="W39">
        <f t="shared" si="52"/>
        <v>0</v>
      </c>
      <c r="X39">
        <f t="shared" si="53"/>
        <v>0</v>
      </c>
      <c r="Y39">
        <f t="shared" si="54"/>
        <v>0</v>
      </c>
      <c r="Z39">
        <f t="shared" si="55"/>
        <v>0</v>
      </c>
      <c r="AA39">
        <f t="shared" si="56"/>
        <v>0</v>
      </c>
      <c r="AB39">
        <f t="shared" si="57"/>
        <v>0</v>
      </c>
      <c r="AC39">
        <f t="shared" si="58"/>
        <v>0</v>
      </c>
      <c r="AD39">
        <f t="shared" si="59"/>
        <v>0</v>
      </c>
      <c r="AE39">
        <f t="shared" si="60"/>
        <v>0</v>
      </c>
      <c r="AF39">
        <f t="shared" si="61"/>
        <v>0</v>
      </c>
      <c r="AH39">
        <f t="shared" si="62"/>
        <v>0</v>
      </c>
      <c r="AI39">
        <f t="shared" si="63"/>
        <v>0</v>
      </c>
      <c r="AJ39">
        <f t="shared" si="64"/>
        <v>0</v>
      </c>
      <c r="AK39">
        <f t="shared" si="65"/>
        <v>0</v>
      </c>
      <c r="AL39">
        <f t="shared" si="66"/>
        <v>8</v>
      </c>
      <c r="AM39">
        <f t="shared" si="67"/>
        <v>0</v>
      </c>
      <c r="AN39">
        <f t="shared" si="68"/>
        <v>0</v>
      </c>
      <c r="AO39">
        <f t="shared" si="69"/>
        <v>0</v>
      </c>
      <c r="AP39">
        <f t="shared" si="70"/>
        <v>0</v>
      </c>
      <c r="AQ39">
        <f t="shared" si="71"/>
        <v>0</v>
      </c>
      <c r="AR39">
        <f t="shared" si="72"/>
        <v>0</v>
      </c>
      <c r="AS39">
        <f t="shared" si="73"/>
        <v>0</v>
      </c>
      <c r="AT39">
        <f t="shared" si="74"/>
        <v>0</v>
      </c>
      <c r="AV39">
        <f t="shared" si="75"/>
        <v>12</v>
      </c>
      <c r="AW39">
        <f t="shared" si="76"/>
        <v>8</v>
      </c>
      <c r="BB39">
        <v>35</v>
      </c>
      <c r="BF39">
        <f t="shared" si="79"/>
        <v>17</v>
      </c>
      <c r="BG39">
        <f t="shared" si="80"/>
        <v>4</v>
      </c>
      <c r="BH39">
        <f t="shared" si="81"/>
        <v>0</v>
      </c>
      <c r="BI39">
        <f t="shared" si="82"/>
        <v>0</v>
      </c>
      <c r="BJ39">
        <f t="shared" si="83"/>
        <v>0</v>
      </c>
      <c r="BK39">
        <f t="shared" si="84"/>
        <v>8</v>
      </c>
      <c r="BL39">
        <f t="shared" si="85"/>
        <v>0</v>
      </c>
      <c r="BM39">
        <f t="shared" si="86"/>
        <v>0</v>
      </c>
      <c r="BN39">
        <f t="shared" si="87"/>
        <v>5</v>
      </c>
      <c r="BO39">
        <f t="shared" si="88"/>
        <v>0</v>
      </c>
      <c r="BP39">
        <f t="shared" si="89"/>
        <v>0</v>
      </c>
      <c r="BQ39">
        <f t="shared" si="90"/>
        <v>0</v>
      </c>
      <c r="BR39">
        <f t="shared" si="91"/>
        <v>0</v>
      </c>
      <c r="BS39">
        <f t="shared" si="92"/>
        <v>0</v>
      </c>
      <c r="BU39">
        <f t="shared" si="77"/>
        <v>0</v>
      </c>
      <c r="BV39">
        <f t="shared" si="78"/>
        <v>17</v>
      </c>
    </row>
    <row r="40" spans="1:74" ht="15">
      <c r="A40" s="5">
        <f t="shared" si="47"/>
        <v>36</v>
      </c>
      <c r="B40" s="111" t="s">
        <v>355</v>
      </c>
      <c r="C40" s="78" t="s">
        <v>161</v>
      </c>
      <c r="D40" s="42">
        <f t="shared" si="48"/>
        <v>8</v>
      </c>
      <c r="E40" s="74" t="s">
        <v>104</v>
      </c>
      <c r="F40" s="74" t="s">
        <v>104</v>
      </c>
      <c r="G40" s="74" t="s">
        <v>104</v>
      </c>
      <c r="H40" s="74" t="s">
        <v>104</v>
      </c>
      <c r="I40" s="74" t="s">
        <v>104</v>
      </c>
      <c r="J40" s="74" t="s">
        <v>104</v>
      </c>
      <c r="K40" s="74" t="s">
        <v>104</v>
      </c>
      <c r="L40" s="74" t="s">
        <v>104</v>
      </c>
      <c r="M40" s="74" t="s">
        <v>104</v>
      </c>
      <c r="N40" s="74" t="s">
        <v>104</v>
      </c>
      <c r="O40" s="74">
        <v>8</v>
      </c>
      <c r="P40" s="74" t="s">
        <v>104</v>
      </c>
      <c r="Q40" s="90" t="s">
        <v>104</v>
      </c>
      <c r="T40">
        <f t="shared" si="49"/>
        <v>8</v>
      </c>
      <c r="U40">
        <f t="shared" si="50"/>
        <v>0</v>
      </c>
      <c r="V40">
        <f t="shared" si="51"/>
        <v>0</v>
      </c>
      <c r="W40">
        <f t="shared" si="52"/>
        <v>0</v>
      </c>
      <c r="X40">
        <f t="shared" si="53"/>
        <v>0</v>
      </c>
      <c r="Y40">
        <f t="shared" si="54"/>
        <v>0</v>
      </c>
      <c r="Z40">
        <f t="shared" si="55"/>
        <v>0</v>
      </c>
      <c r="AA40">
        <f t="shared" si="56"/>
        <v>0</v>
      </c>
      <c r="AB40">
        <f t="shared" si="57"/>
        <v>0</v>
      </c>
      <c r="AC40">
        <f t="shared" si="58"/>
        <v>0</v>
      </c>
      <c r="AD40">
        <f t="shared" si="59"/>
        <v>0</v>
      </c>
      <c r="AE40">
        <f t="shared" si="60"/>
        <v>0</v>
      </c>
      <c r="AF40">
        <f t="shared" si="61"/>
        <v>0</v>
      </c>
      <c r="AH40">
        <f t="shared" si="62"/>
        <v>0</v>
      </c>
      <c r="AI40">
        <f t="shared" si="63"/>
        <v>0</v>
      </c>
      <c r="AJ40">
        <f t="shared" si="64"/>
        <v>0</v>
      </c>
      <c r="AK40">
        <f t="shared" si="65"/>
        <v>0</v>
      </c>
      <c r="AL40">
        <f t="shared" si="66"/>
        <v>0</v>
      </c>
      <c r="AM40">
        <f t="shared" si="67"/>
        <v>0</v>
      </c>
      <c r="AN40">
        <f t="shared" si="68"/>
        <v>0</v>
      </c>
      <c r="AO40">
        <f t="shared" si="69"/>
        <v>0</v>
      </c>
      <c r="AP40">
        <f t="shared" si="70"/>
        <v>0</v>
      </c>
      <c r="AQ40">
        <f t="shared" si="71"/>
        <v>0</v>
      </c>
      <c r="AR40">
        <f t="shared" si="72"/>
        <v>8</v>
      </c>
      <c r="AS40">
        <f t="shared" si="73"/>
        <v>0</v>
      </c>
      <c r="AT40">
        <f t="shared" si="74"/>
        <v>0</v>
      </c>
      <c r="AV40">
        <f t="shared" si="75"/>
        <v>12</v>
      </c>
      <c r="AW40">
        <f t="shared" si="76"/>
        <v>8</v>
      </c>
      <c r="BB40">
        <v>36</v>
      </c>
      <c r="BF40">
        <f t="shared" si="79"/>
        <v>16</v>
      </c>
      <c r="BG40">
        <f t="shared" si="80"/>
        <v>0</v>
      </c>
      <c r="BH40">
        <f t="shared" si="81"/>
        <v>0</v>
      </c>
      <c r="BI40">
        <f t="shared" si="82"/>
        <v>0</v>
      </c>
      <c r="BJ40">
        <f t="shared" si="83"/>
        <v>0</v>
      </c>
      <c r="BK40">
        <f t="shared" si="84"/>
        <v>8</v>
      </c>
      <c r="BL40">
        <f t="shared" si="85"/>
        <v>0</v>
      </c>
      <c r="BM40">
        <f t="shared" si="86"/>
        <v>0</v>
      </c>
      <c r="BN40">
        <f t="shared" si="87"/>
        <v>0</v>
      </c>
      <c r="BO40">
        <f t="shared" si="88"/>
        <v>0</v>
      </c>
      <c r="BP40">
        <f t="shared" si="89"/>
        <v>0</v>
      </c>
      <c r="BQ40">
        <f t="shared" si="90"/>
        <v>8</v>
      </c>
      <c r="BR40">
        <f t="shared" si="91"/>
        <v>0</v>
      </c>
      <c r="BS40">
        <f t="shared" si="92"/>
        <v>0</v>
      </c>
      <c r="BU40">
        <f t="shared" si="77"/>
        <v>0</v>
      </c>
      <c r="BV40">
        <f t="shared" si="78"/>
        <v>16</v>
      </c>
    </row>
    <row r="41" spans="1:74" ht="15">
      <c r="A41" s="5">
        <f t="shared" si="47"/>
        <v>37</v>
      </c>
      <c r="B41" s="111" t="s">
        <v>356</v>
      </c>
      <c r="C41" s="78" t="s">
        <v>6</v>
      </c>
      <c r="D41" s="42">
        <f t="shared" si="48"/>
        <v>8</v>
      </c>
      <c r="E41" s="74" t="s">
        <v>104</v>
      </c>
      <c r="F41" s="74" t="s">
        <v>104</v>
      </c>
      <c r="G41" s="74" t="s">
        <v>104</v>
      </c>
      <c r="H41" s="74" t="s">
        <v>104</v>
      </c>
      <c r="I41" s="74" t="s">
        <v>104</v>
      </c>
      <c r="J41" s="74" t="s">
        <v>104</v>
      </c>
      <c r="K41" s="74" t="s">
        <v>104</v>
      </c>
      <c r="L41" s="74" t="s">
        <v>104</v>
      </c>
      <c r="M41" s="74" t="s">
        <v>104</v>
      </c>
      <c r="N41" s="74" t="s">
        <v>104</v>
      </c>
      <c r="O41" s="74">
        <v>6</v>
      </c>
      <c r="P41" s="74" t="s">
        <v>104</v>
      </c>
      <c r="Q41" s="90">
        <v>2</v>
      </c>
      <c r="T41">
        <f t="shared" si="49"/>
        <v>6</v>
      </c>
      <c r="U41">
        <f t="shared" si="50"/>
        <v>2</v>
      </c>
      <c r="V41">
        <f t="shared" si="51"/>
        <v>0</v>
      </c>
      <c r="W41">
        <f t="shared" si="52"/>
        <v>0</v>
      </c>
      <c r="X41">
        <f t="shared" si="53"/>
        <v>0</v>
      </c>
      <c r="Y41">
        <f t="shared" si="54"/>
        <v>0</v>
      </c>
      <c r="Z41">
        <f t="shared" si="55"/>
        <v>0</v>
      </c>
      <c r="AA41">
        <f t="shared" si="56"/>
        <v>0</v>
      </c>
      <c r="AB41">
        <f t="shared" si="57"/>
        <v>0</v>
      </c>
      <c r="AC41">
        <f t="shared" si="58"/>
        <v>0</v>
      </c>
      <c r="AD41">
        <f t="shared" si="59"/>
        <v>0</v>
      </c>
      <c r="AE41">
        <f t="shared" si="60"/>
        <v>0</v>
      </c>
      <c r="AF41">
        <f t="shared" si="61"/>
        <v>0</v>
      </c>
      <c r="AH41">
        <f t="shared" si="62"/>
        <v>0</v>
      </c>
      <c r="AI41">
        <f t="shared" si="63"/>
        <v>0</v>
      </c>
      <c r="AJ41">
        <f t="shared" si="64"/>
        <v>0</v>
      </c>
      <c r="AK41">
        <f t="shared" si="65"/>
        <v>0</v>
      </c>
      <c r="AL41">
        <f t="shared" si="66"/>
        <v>0</v>
      </c>
      <c r="AM41">
        <f t="shared" si="67"/>
        <v>0</v>
      </c>
      <c r="AN41">
        <f t="shared" si="68"/>
        <v>0</v>
      </c>
      <c r="AO41">
        <f t="shared" si="69"/>
        <v>0</v>
      </c>
      <c r="AP41">
        <f t="shared" si="70"/>
        <v>0</v>
      </c>
      <c r="AQ41">
        <f t="shared" si="71"/>
        <v>0</v>
      </c>
      <c r="AR41">
        <f t="shared" si="72"/>
        <v>6</v>
      </c>
      <c r="AS41">
        <f t="shared" si="73"/>
        <v>0</v>
      </c>
      <c r="AT41">
        <f t="shared" si="74"/>
        <v>2</v>
      </c>
      <c r="AV41">
        <f t="shared" si="75"/>
        <v>11</v>
      </c>
      <c r="AW41">
        <f t="shared" si="76"/>
        <v>8</v>
      </c>
      <c r="BB41">
        <v>37</v>
      </c>
      <c r="BF41">
        <f t="shared" si="79"/>
        <v>16</v>
      </c>
      <c r="BG41">
        <f t="shared" si="80"/>
        <v>0</v>
      </c>
      <c r="BH41">
        <f t="shared" si="81"/>
        <v>0</v>
      </c>
      <c r="BI41">
        <f t="shared" si="82"/>
        <v>0</v>
      </c>
      <c r="BJ41">
        <f t="shared" si="83"/>
        <v>0</v>
      </c>
      <c r="BK41">
        <f t="shared" si="84"/>
        <v>0</v>
      </c>
      <c r="BL41">
        <f t="shared" si="85"/>
        <v>0</v>
      </c>
      <c r="BM41">
        <f t="shared" si="86"/>
        <v>0</v>
      </c>
      <c r="BN41">
        <f t="shared" si="87"/>
        <v>0</v>
      </c>
      <c r="BO41">
        <f t="shared" si="88"/>
        <v>0</v>
      </c>
      <c r="BP41">
        <f t="shared" si="89"/>
        <v>0</v>
      </c>
      <c r="BQ41">
        <f t="shared" si="90"/>
        <v>14</v>
      </c>
      <c r="BR41">
        <f t="shared" si="91"/>
        <v>0</v>
      </c>
      <c r="BS41">
        <f t="shared" si="92"/>
        <v>2</v>
      </c>
      <c r="BU41">
        <f t="shared" si="77"/>
        <v>1</v>
      </c>
      <c r="BV41">
        <f t="shared" si="78"/>
        <v>17</v>
      </c>
    </row>
    <row r="42" spans="1:74" ht="15">
      <c r="A42" s="5">
        <f t="shared" si="47"/>
        <v>38</v>
      </c>
      <c r="B42" s="111" t="s">
        <v>153</v>
      </c>
      <c r="C42" s="78" t="s">
        <v>139</v>
      </c>
      <c r="D42" s="42">
        <f t="shared" si="48"/>
        <v>8</v>
      </c>
      <c r="E42" s="74" t="s">
        <v>104</v>
      </c>
      <c r="F42" s="74" t="s">
        <v>104</v>
      </c>
      <c r="G42" s="74" t="s">
        <v>104</v>
      </c>
      <c r="H42" s="74">
        <v>3</v>
      </c>
      <c r="I42" s="74">
        <v>5</v>
      </c>
      <c r="J42" s="74" t="s">
        <v>104</v>
      </c>
      <c r="K42" s="74">
        <v>0</v>
      </c>
      <c r="L42" s="74">
        <v>0</v>
      </c>
      <c r="M42" s="74" t="s">
        <v>104</v>
      </c>
      <c r="N42" s="74" t="s">
        <v>104</v>
      </c>
      <c r="O42" s="74" t="s">
        <v>104</v>
      </c>
      <c r="P42" s="74">
        <v>0</v>
      </c>
      <c r="Q42" s="90" t="s">
        <v>104</v>
      </c>
      <c r="T42">
        <f t="shared" si="49"/>
        <v>5</v>
      </c>
      <c r="U42">
        <f t="shared" si="50"/>
        <v>3</v>
      </c>
      <c r="V42">
        <f t="shared" si="51"/>
        <v>0</v>
      </c>
      <c r="W42">
        <f t="shared" si="52"/>
        <v>0</v>
      </c>
      <c r="X42">
        <f t="shared" si="53"/>
        <v>0</v>
      </c>
      <c r="Y42">
        <f t="shared" si="54"/>
        <v>0</v>
      </c>
      <c r="Z42">
        <f t="shared" si="55"/>
        <v>0</v>
      </c>
      <c r="AA42">
        <f t="shared" si="56"/>
        <v>0</v>
      </c>
      <c r="AB42">
        <f t="shared" si="57"/>
        <v>0</v>
      </c>
      <c r="AC42">
        <f t="shared" si="58"/>
        <v>0</v>
      </c>
      <c r="AD42">
        <f t="shared" si="59"/>
        <v>0</v>
      </c>
      <c r="AE42">
        <f t="shared" si="60"/>
        <v>0</v>
      </c>
      <c r="AF42">
        <f t="shared" si="61"/>
        <v>0</v>
      </c>
      <c r="AH42">
        <f t="shared" si="62"/>
        <v>0</v>
      </c>
      <c r="AI42">
        <f t="shared" si="63"/>
        <v>0</v>
      </c>
      <c r="AJ42">
        <f t="shared" si="64"/>
        <v>0</v>
      </c>
      <c r="AK42">
        <f t="shared" si="65"/>
        <v>3</v>
      </c>
      <c r="AL42">
        <f t="shared" si="66"/>
        <v>5</v>
      </c>
      <c r="AM42">
        <f t="shared" si="67"/>
        <v>0</v>
      </c>
      <c r="AN42">
        <f t="shared" si="68"/>
        <v>0</v>
      </c>
      <c r="AO42">
        <f t="shared" si="69"/>
        <v>0</v>
      </c>
      <c r="AP42">
        <f t="shared" si="70"/>
        <v>0</v>
      </c>
      <c r="AQ42">
        <f t="shared" si="71"/>
        <v>0</v>
      </c>
      <c r="AR42">
        <f t="shared" si="72"/>
        <v>0</v>
      </c>
      <c r="AS42">
        <f t="shared" si="73"/>
        <v>0</v>
      </c>
      <c r="AT42">
        <f t="shared" si="74"/>
        <v>0</v>
      </c>
      <c r="AV42">
        <f t="shared" si="75"/>
        <v>8</v>
      </c>
      <c r="AW42">
        <f t="shared" si="76"/>
        <v>8</v>
      </c>
      <c r="BB42">
        <v>38</v>
      </c>
      <c r="BF42">
        <f t="shared" si="79"/>
        <v>16</v>
      </c>
      <c r="BG42">
        <f t="shared" si="80"/>
        <v>0</v>
      </c>
      <c r="BH42">
        <f t="shared" si="81"/>
        <v>0</v>
      </c>
      <c r="BI42">
        <f t="shared" si="82"/>
        <v>0</v>
      </c>
      <c r="BJ42">
        <f t="shared" si="83"/>
        <v>3</v>
      </c>
      <c r="BK42">
        <f t="shared" si="84"/>
        <v>5</v>
      </c>
      <c r="BL42">
        <f t="shared" si="85"/>
        <v>0</v>
      </c>
      <c r="BM42">
        <f t="shared" si="86"/>
        <v>0</v>
      </c>
      <c r="BN42">
        <f t="shared" si="87"/>
        <v>0</v>
      </c>
      <c r="BO42">
        <f t="shared" si="88"/>
        <v>0</v>
      </c>
      <c r="BP42">
        <f t="shared" si="89"/>
        <v>0</v>
      </c>
      <c r="BQ42">
        <f t="shared" si="90"/>
        <v>6</v>
      </c>
      <c r="BR42">
        <f t="shared" si="91"/>
        <v>0</v>
      </c>
      <c r="BS42">
        <f t="shared" si="92"/>
        <v>2</v>
      </c>
      <c r="BU42">
        <f t="shared" si="77"/>
        <v>1</v>
      </c>
      <c r="BV42">
        <f t="shared" si="78"/>
        <v>17</v>
      </c>
    </row>
    <row r="43" spans="1:74" ht="15">
      <c r="A43" s="5">
        <f t="shared" si="47"/>
        <v>39</v>
      </c>
      <c r="B43" s="59" t="s">
        <v>202</v>
      </c>
      <c r="C43" s="5" t="s">
        <v>100</v>
      </c>
      <c r="D43" s="42">
        <f t="shared" si="48"/>
        <v>8</v>
      </c>
      <c r="E43" s="74" t="s">
        <v>104</v>
      </c>
      <c r="F43" s="74" t="s">
        <v>104</v>
      </c>
      <c r="G43" s="74" t="s">
        <v>104</v>
      </c>
      <c r="H43" s="74">
        <v>4</v>
      </c>
      <c r="I43" s="74" t="s">
        <v>104</v>
      </c>
      <c r="J43" s="74" t="s">
        <v>104</v>
      </c>
      <c r="K43" s="74" t="s">
        <v>104</v>
      </c>
      <c r="L43" s="74" t="s">
        <v>104</v>
      </c>
      <c r="M43" s="74">
        <v>4</v>
      </c>
      <c r="N43" s="74" t="s">
        <v>104</v>
      </c>
      <c r="O43" s="74" t="s">
        <v>104</v>
      </c>
      <c r="P43" s="74" t="s">
        <v>104</v>
      </c>
      <c r="Q43" s="90" t="s">
        <v>104</v>
      </c>
      <c r="T43">
        <f t="shared" si="49"/>
        <v>4</v>
      </c>
      <c r="U43">
        <f t="shared" si="50"/>
        <v>4</v>
      </c>
      <c r="V43">
        <f t="shared" si="51"/>
        <v>0</v>
      </c>
      <c r="W43">
        <f t="shared" si="52"/>
        <v>0</v>
      </c>
      <c r="X43">
        <f t="shared" si="53"/>
        <v>0</v>
      </c>
      <c r="Y43">
        <f t="shared" si="54"/>
        <v>0</v>
      </c>
      <c r="Z43">
        <f t="shared" si="55"/>
        <v>0</v>
      </c>
      <c r="AA43">
        <f t="shared" si="56"/>
        <v>0</v>
      </c>
      <c r="AB43">
        <f t="shared" si="57"/>
        <v>0</v>
      </c>
      <c r="AC43">
        <f t="shared" si="58"/>
        <v>0</v>
      </c>
      <c r="AD43">
        <f t="shared" si="59"/>
        <v>0</v>
      </c>
      <c r="AE43">
        <f t="shared" si="60"/>
        <v>0</v>
      </c>
      <c r="AF43">
        <f t="shared" si="61"/>
        <v>0</v>
      </c>
      <c r="AH43">
        <f t="shared" si="62"/>
        <v>0</v>
      </c>
      <c r="AI43">
        <f t="shared" si="63"/>
        <v>0</v>
      </c>
      <c r="AJ43">
        <f t="shared" si="64"/>
        <v>0</v>
      </c>
      <c r="AK43">
        <f t="shared" si="65"/>
        <v>4</v>
      </c>
      <c r="AL43">
        <f t="shared" si="66"/>
        <v>0</v>
      </c>
      <c r="AM43">
        <f t="shared" si="67"/>
        <v>0</v>
      </c>
      <c r="AN43">
        <f t="shared" si="68"/>
        <v>0</v>
      </c>
      <c r="AO43">
        <f t="shared" si="69"/>
        <v>0</v>
      </c>
      <c r="AP43">
        <f t="shared" si="70"/>
        <v>4</v>
      </c>
      <c r="AQ43">
        <f t="shared" si="71"/>
        <v>0</v>
      </c>
      <c r="AR43">
        <f t="shared" si="72"/>
        <v>0</v>
      </c>
      <c r="AS43">
        <f t="shared" si="73"/>
        <v>0</v>
      </c>
      <c r="AT43">
        <f t="shared" si="74"/>
        <v>0</v>
      </c>
      <c r="AV43">
        <f t="shared" si="75"/>
        <v>11</v>
      </c>
      <c r="AW43">
        <f t="shared" si="76"/>
        <v>8</v>
      </c>
      <c r="BB43">
        <v>39</v>
      </c>
      <c r="BF43">
        <f t="shared" si="79"/>
        <v>16</v>
      </c>
      <c r="BG43">
        <f t="shared" si="80"/>
        <v>0</v>
      </c>
      <c r="BH43">
        <f t="shared" si="81"/>
        <v>0</v>
      </c>
      <c r="BI43">
        <f t="shared" si="82"/>
        <v>0</v>
      </c>
      <c r="BJ43">
        <f t="shared" si="83"/>
        <v>7</v>
      </c>
      <c r="BK43">
        <f t="shared" si="84"/>
        <v>5</v>
      </c>
      <c r="BL43">
        <f t="shared" si="85"/>
        <v>0</v>
      </c>
      <c r="BM43">
        <f t="shared" si="86"/>
        <v>0</v>
      </c>
      <c r="BN43">
        <f t="shared" si="87"/>
        <v>0</v>
      </c>
      <c r="BO43">
        <f t="shared" si="88"/>
        <v>4</v>
      </c>
      <c r="BP43">
        <f t="shared" si="89"/>
        <v>0</v>
      </c>
      <c r="BQ43">
        <f t="shared" si="90"/>
        <v>0</v>
      </c>
      <c r="BR43">
        <f t="shared" si="91"/>
        <v>0</v>
      </c>
      <c r="BS43">
        <f t="shared" si="92"/>
        <v>0</v>
      </c>
      <c r="BU43">
        <f t="shared" si="77"/>
        <v>0</v>
      </c>
      <c r="BV43">
        <f t="shared" si="78"/>
        <v>16</v>
      </c>
    </row>
    <row r="44" spans="1:74" ht="15">
      <c r="A44" s="5">
        <f t="shared" si="47"/>
        <v>40</v>
      </c>
      <c r="B44" s="111" t="s">
        <v>342</v>
      </c>
      <c r="C44" s="101" t="s">
        <v>276</v>
      </c>
      <c r="D44" s="42">
        <f t="shared" si="48"/>
        <v>7.83</v>
      </c>
      <c r="E44" s="74" t="s">
        <v>104</v>
      </c>
      <c r="F44" s="74" t="s">
        <v>104</v>
      </c>
      <c r="G44" s="74" t="s">
        <v>104</v>
      </c>
      <c r="H44" s="74" t="s">
        <v>104</v>
      </c>
      <c r="I44" s="74" t="s">
        <v>104</v>
      </c>
      <c r="J44" s="74" t="s">
        <v>104</v>
      </c>
      <c r="K44" s="74">
        <v>0</v>
      </c>
      <c r="L44" s="74">
        <v>0.5</v>
      </c>
      <c r="M44" s="74">
        <v>2</v>
      </c>
      <c r="N44" s="74">
        <v>2.33</v>
      </c>
      <c r="O44" s="74">
        <v>0</v>
      </c>
      <c r="P44" s="74">
        <v>2</v>
      </c>
      <c r="Q44" s="90">
        <v>1</v>
      </c>
      <c r="T44">
        <f t="shared" si="49"/>
        <v>2.33</v>
      </c>
      <c r="U44">
        <f t="shared" si="50"/>
        <v>2</v>
      </c>
      <c r="V44">
        <f t="shared" si="51"/>
        <v>2</v>
      </c>
      <c r="W44">
        <f t="shared" si="52"/>
        <v>1</v>
      </c>
      <c r="X44">
        <f t="shared" si="53"/>
        <v>0.5</v>
      </c>
      <c r="Y44">
        <f t="shared" si="54"/>
        <v>0</v>
      </c>
      <c r="Z44">
        <f t="shared" si="55"/>
        <v>0</v>
      </c>
      <c r="AA44">
        <f t="shared" si="56"/>
        <v>0</v>
      </c>
      <c r="AB44">
        <f t="shared" si="57"/>
        <v>0</v>
      </c>
      <c r="AC44">
        <f t="shared" si="58"/>
        <v>0</v>
      </c>
      <c r="AD44">
        <f t="shared" si="59"/>
        <v>0</v>
      </c>
      <c r="AE44">
        <f t="shared" si="60"/>
        <v>0</v>
      </c>
      <c r="AF44">
        <f t="shared" si="61"/>
        <v>0</v>
      </c>
      <c r="AH44">
        <f t="shared" si="62"/>
        <v>0</v>
      </c>
      <c r="AI44">
        <f t="shared" si="63"/>
        <v>0</v>
      </c>
      <c r="AJ44">
        <f t="shared" si="64"/>
        <v>0</v>
      </c>
      <c r="AK44">
        <f t="shared" si="65"/>
        <v>0</v>
      </c>
      <c r="AL44">
        <f t="shared" si="66"/>
        <v>0</v>
      </c>
      <c r="AM44">
        <f t="shared" si="67"/>
        <v>0</v>
      </c>
      <c r="AN44">
        <f t="shared" si="68"/>
        <v>0</v>
      </c>
      <c r="AO44">
        <f t="shared" si="69"/>
        <v>0.5</v>
      </c>
      <c r="AP44">
        <f t="shared" si="70"/>
        <v>2</v>
      </c>
      <c r="AQ44">
        <f t="shared" si="71"/>
        <v>2.33</v>
      </c>
      <c r="AR44">
        <f t="shared" si="72"/>
        <v>0</v>
      </c>
      <c r="AS44">
        <f t="shared" si="73"/>
        <v>2</v>
      </c>
      <c r="AT44">
        <f t="shared" si="74"/>
        <v>1</v>
      </c>
      <c r="AV44">
        <f t="shared" si="75"/>
        <v>6</v>
      </c>
      <c r="AW44">
        <f t="shared" si="76"/>
        <v>7.83</v>
      </c>
      <c r="BB44">
        <v>40</v>
      </c>
      <c r="BF44">
        <f t="shared" si="79"/>
        <v>15.83</v>
      </c>
      <c r="BG44">
        <f t="shared" si="80"/>
        <v>0</v>
      </c>
      <c r="BH44">
        <f t="shared" si="81"/>
        <v>0</v>
      </c>
      <c r="BI44">
        <f t="shared" si="82"/>
        <v>0</v>
      </c>
      <c r="BJ44">
        <f t="shared" si="83"/>
        <v>4</v>
      </c>
      <c r="BK44">
        <f t="shared" si="84"/>
        <v>0</v>
      </c>
      <c r="BL44">
        <f t="shared" si="85"/>
        <v>0</v>
      </c>
      <c r="BM44">
        <f t="shared" si="86"/>
        <v>0</v>
      </c>
      <c r="BN44">
        <f t="shared" si="87"/>
        <v>0.5</v>
      </c>
      <c r="BO44">
        <f t="shared" si="88"/>
        <v>6</v>
      </c>
      <c r="BP44">
        <f t="shared" si="89"/>
        <v>2.33</v>
      </c>
      <c r="BQ44">
        <f t="shared" si="90"/>
        <v>0</v>
      </c>
      <c r="BR44">
        <f t="shared" si="91"/>
        <v>2</v>
      </c>
      <c r="BS44">
        <f t="shared" si="92"/>
        <v>1</v>
      </c>
      <c r="BU44">
        <f t="shared" si="77"/>
        <v>1</v>
      </c>
      <c r="BV44">
        <f t="shared" si="78"/>
        <v>16.83</v>
      </c>
    </row>
    <row r="45" spans="1:74" ht="15">
      <c r="A45" s="5">
        <f t="shared" si="47"/>
        <v>41</v>
      </c>
      <c r="B45" s="111" t="s">
        <v>351</v>
      </c>
      <c r="C45" s="78" t="s">
        <v>141</v>
      </c>
      <c r="D45" s="42">
        <f t="shared" si="48"/>
        <v>7.33</v>
      </c>
      <c r="E45" s="74" t="s">
        <v>104</v>
      </c>
      <c r="F45" s="74" t="s">
        <v>104</v>
      </c>
      <c r="G45" s="74" t="s">
        <v>104</v>
      </c>
      <c r="H45" s="74" t="s">
        <v>104</v>
      </c>
      <c r="I45" s="74" t="s">
        <v>104</v>
      </c>
      <c r="J45" s="74" t="s">
        <v>104</v>
      </c>
      <c r="K45" s="74" t="s">
        <v>104</v>
      </c>
      <c r="L45" s="74" t="s">
        <v>104</v>
      </c>
      <c r="M45" s="74" t="s">
        <v>104</v>
      </c>
      <c r="N45" s="74">
        <v>2.33</v>
      </c>
      <c r="O45" s="74" t="s">
        <v>104</v>
      </c>
      <c r="P45" s="74">
        <v>5</v>
      </c>
      <c r="Q45" s="90">
        <v>0</v>
      </c>
      <c r="T45">
        <f t="shared" si="49"/>
        <v>5</v>
      </c>
      <c r="U45">
        <f t="shared" si="50"/>
        <v>2.33</v>
      </c>
      <c r="V45">
        <f t="shared" si="51"/>
        <v>0</v>
      </c>
      <c r="W45">
        <f t="shared" si="52"/>
        <v>0</v>
      </c>
      <c r="X45">
        <f t="shared" si="53"/>
        <v>0</v>
      </c>
      <c r="Y45">
        <f t="shared" si="54"/>
        <v>0</v>
      </c>
      <c r="Z45">
        <f t="shared" si="55"/>
        <v>0</v>
      </c>
      <c r="AA45">
        <f t="shared" si="56"/>
        <v>0</v>
      </c>
      <c r="AB45">
        <f t="shared" si="57"/>
        <v>0</v>
      </c>
      <c r="AC45">
        <f t="shared" si="58"/>
        <v>0</v>
      </c>
      <c r="AD45">
        <f t="shared" si="59"/>
        <v>0</v>
      </c>
      <c r="AE45">
        <f t="shared" si="60"/>
        <v>0</v>
      </c>
      <c r="AF45">
        <f t="shared" si="61"/>
        <v>0</v>
      </c>
      <c r="AH45">
        <f t="shared" si="62"/>
        <v>0</v>
      </c>
      <c r="AI45">
        <f t="shared" si="63"/>
        <v>0</v>
      </c>
      <c r="AJ45">
        <f t="shared" si="64"/>
        <v>0</v>
      </c>
      <c r="AK45">
        <f t="shared" si="65"/>
        <v>0</v>
      </c>
      <c r="AL45">
        <f t="shared" si="66"/>
        <v>0</v>
      </c>
      <c r="AM45">
        <f t="shared" si="67"/>
        <v>0</v>
      </c>
      <c r="AN45">
        <f t="shared" si="68"/>
        <v>0</v>
      </c>
      <c r="AO45">
        <f t="shared" si="69"/>
        <v>0</v>
      </c>
      <c r="AP45">
        <f t="shared" si="70"/>
        <v>0</v>
      </c>
      <c r="AQ45">
        <f t="shared" si="71"/>
        <v>2.33</v>
      </c>
      <c r="AR45">
        <f t="shared" si="72"/>
        <v>0</v>
      </c>
      <c r="AS45">
        <f t="shared" si="73"/>
        <v>5</v>
      </c>
      <c r="AT45">
        <f t="shared" si="74"/>
        <v>0</v>
      </c>
      <c r="AV45">
        <f t="shared" si="75"/>
        <v>10</v>
      </c>
      <c r="AW45">
        <f t="shared" si="76"/>
        <v>7.33</v>
      </c>
      <c r="BB45">
        <v>41</v>
      </c>
      <c r="BF45">
        <f t="shared" si="79"/>
        <v>15.16</v>
      </c>
      <c r="BG45">
        <f t="shared" si="80"/>
        <v>0</v>
      </c>
      <c r="BH45">
        <f t="shared" si="81"/>
        <v>0</v>
      </c>
      <c r="BI45">
        <f t="shared" si="82"/>
        <v>0</v>
      </c>
      <c r="BJ45">
        <f t="shared" si="83"/>
        <v>0</v>
      </c>
      <c r="BK45">
        <f t="shared" si="84"/>
        <v>0</v>
      </c>
      <c r="BL45">
        <f t="shared" si="85"/>
        <v>0</v>
      </c>
      <c r="BM45">
        <f t="shared" si="86"/>
        <v>0</v>
      </c>
      <c r="BN45">
        <f t="shared" si="87"/>
        <v>0.5</v>
      </c>
      <c r="BO45">
        <f t="shared" si="88"/>
        <v>2</v>
      </c>
      <c r="BP45">
        <f t="shared" si="89"/>
        <v>4.66</v>
      </c>
      <c r="BQ45">
        <f t="shared" si="90"/>
        <v>0</v>
      </c>
      <c r="BR45">
        <f t="shared" si="91"/>
        <v>7</v>
      </c>
      <c r="BS45">
        <f t="shared" si="92"/>
        <v>1</v>
      </c>
      <c r="BU45">
        <f t="shared" si="77"/>
        <v>1</v>
      </c>
      <c r="BV45">
        <f t="shared" si="78"/>
        <v>16.16</v>
      </c>
    </row>
    <row r="46" spans="1:74" ht="15">
      <c r="A46" s="5">
        <f t="shared" si="47"/>
        <v>42</v>
      </c>
      <c r="B46" s="59" t="s">
        <v>96</v>
      </c>
      <c r="C46" s="5" t="s">
        <v>161</v>
      </c>
      <c r="D46" s="42">
        <f t="shared" si="48"/>
        <v>7</v>
      </c>
      <c r="E46" s="74" t="s">
        <v>104</v>
      </c>
      <c r="F46" s="74">
        <v>7</v>
      </c>
      <c r="G46" s="74" t="s">
        <v>104</v>
      </c>
      <c r="H46" s="74" t="s">
        <v>104</v>
      </c>
      <c r="I46" s="74" t="s">
        <v>104</v>
      </c>
      <c r="J46" s="74" t="s">
        <v>104</v>
      </c>
      <c r="K46" s="74" t="s">
        <v>104</v>
      </c>
      <c r="L46" s="74" t="s">
        <v>104</v>
      </c>
      <c r="M46" s="74" t="s">
        <v>104</v>
      </c>
      <c r="N46" s="74" t="s">
        <v>104</v>
      </c>
      <c r="O46" s="74" t="s">
        <v>104</v>
      </c>
      <c r="P46" s="74" t="s">
        <v>104</v>
      </c>
      <c r="Q46" s="90" t="s">
        <v>104</v>
      </c>
      <c r="T46">
        <f t="shared" si="49"/>
        <v>7</v>
      </c>
      <c r="U46">
        <f t="shared" si="50"/>
        <v>0</v>
      </c>
      <c r="V46">
        <f t="shared" si="51"/>
        <v>0</v>
      </c>
      <c r="W46">
        <f t="shared" si="52"/>
        <v>0</v>
      </c>
      <c r="X46">
        <f t="shared" si="53"/>
        <v>0</v>
      </c>
      <c r="Y46">
        <f t="shared" si="54"/>
        <v>0</v>
      </c>
      <c r="Z46">
        <f t="shared" si="55"/>
        <v>0</v>
      </c>
      <c r="AA46">
        <f t="shared" si="56"/>
        <v>0</v>
      </c>
      <c r="AB46">
        <f t="shared" si="57"/>
        <v>0</v>
      </c>
      <c r="AC46">
        <f t="shared" si="58"/>
        <v>0</v>
      </c>
      <c r="AD46">
        <f t="shared" si="59"/>
        <v>0</v>
      </c>
      <c r="AE46">
        <f t="shared" si="60"/>
        <v>0</v>
      </c>
      <c r="AF46">
        <f t="shared" si="61"/>
        <v>0</v>
      </c>
      <c r="AH46">
        <f t="shared" si="62"/>
        <v>0</v>
      </c>
      <c r="AI46">
        <f t="shared" si="63"/>
        <v>7</v>
      </c>
      <c r="AJ46">
        <f t="shared" si="64"/>
        <v>0</v>
      </c>
      <c r="AK46">
        <f t="shared" si="65"/>
        <v>0</v>
      </c>
      <c r="AL46">
        <f t="shared" si="66"/>
        <v>0</v>
      </c>
      <c r="AM46">
        <f t="shared" si="67"/>
        <v>0</v>
      </c>
      <c r="AN46">
        <f t="shared" si="68"/>
        <v>0</v>
      </c>
      <c r="AO46">
        <f t="shared" si="69"/>
        <v>0</v>
      </c>
      <c r="AP46">
        <f t="shared" si="70"/>
        <v>0</v>
      </c>
      <c r="AQ46">
        <f t="shared" si="71"/>
        <v>0</v>
      </c>
      <c r="AR46">
        <f t="shared" si="72"/>
        <v>0</v>
      </c>
      <c r="AS46">
        <f t="shared" si="73"/>
        <v>0</v>
      </c>
      <c r="AT46">
        <f t="shared" si="74"/>
        <v>0</v>
      </c>
      <c r="AV46">
        <f t="shared" si="75"/>
        <v>12</v>
      </c>
      <c r="AW46">
        <f t="shared" si="76"/>
        <v>7</v>
      </c>
      <c r="BB46">
        <v>42</v>
      </c>
      <c r="BF46">
        <f t="shared" si="79"/>
        <v>14.33</v>
      </c>
      <c r="BG46">
        <f t="shared" si="80"/>
        <v>0</v>
      </c>
      <c r="BH46">
        <f t="shared" si="81"/>
        <v>7</v>
      </c>
      <c r="BI46">
        <f t="shared" si="82"/>
        <v>0</v>
      </c>
      <c r="BJ46">
        <f t="shared" si="83"/>
        <v>0</v>
      </c>
      <c r="BK46">
        <f t="shared" si="84"/>
        <v>0</v>
      </c>
      <c r="BL46">
        <f t="shared" si="85"/>
        <v>0</v>
      </c>
      <c r="BM46">
        <f t="shared" si="86"/>
        <v>0</v>
      </c>
      <c r="BN46">
        <f t="shared" si="87"/>
        <v>0</v>
      </c>
      <c r="BO46">
        <f t="shared" si="88"/>
        <v>0</v>
      </c>
      <c r="BP46">
        <f t="shared" si="89"/>
        <v>2.33</v>
      </c>
      <c r="BQ46">
        <f t="shared" si="90"/>
        <v>0</v>
      </c>
      <c r="BR46">
        <f t="shared" si="91"/>
        <v>5</v>
      </c>
      <c r="BS46">
        <f t="shared" si="92"/>
        <v>0</v>
      </c>
      <c r="BU46">
        <f t="shared" si="77"/>
        <v>0</v>
      </c>
      <c r="BV46">
        <f t="shared" si="78"/>
        <v>14.33</v>
      </c>
    </row>
    <row r="47" spans="1:74" ht="15">
      <c r="A47" s="5">
        <f t="shared" si="47"/>
        <v>43</v>
      </c>
      <c r="B47" s="59" t="s">
        <v>218</v>
      </c>
      <c r="C47" s="5" t="s">
        <v>100</v>
      </c>
      <c r="D47" s="42">
        <f t="shared" si="48"/>
        <v>7</v>
      </c>
      <c r="E47" s="74" t="s">
        <v>104</v>
      </c>
      <c r="F47" s="74" t="s">
        <v>104</v>
      </c>
      <c r="G47" s="74" t="s">
        <v>104</v>
      </c>
      <c r="H47" s="74" t="s">
        <v>104</v>
      </c>
      <c r="I47" s="74" t="s">
        <v>104</v>
      </c>
      <c r="J47" s="74" t="s">
        <v>104</v>
      </c>
      <c r="K47" s="74" t="s">
        <v>104</v>
      </c>
      <c r="L47" s="74" t="s">
        <v>104</v>
      </c>
      <c r="M47" s="74">
        <v>7</v>
      </c>
      <c r="N47" s="74" t="s">
        <v>104</v>
      </c>
      <c r="O47" s="74" t="s">
        <v>104</v>
      </c>
      <c r="P47" s="74" t="s">
        <v>104</v>
      </c>
      <c r="Q47" s="90" t="s">
        <v>104</v>
      </c>
      <c r="T47">
        <f t="shared" si="49"/>
        <v>7</v>
      </c>
      <c r="U47">
        <f t="shared" si="50"/>
        <v>0</v>
      </c>
      <c r="V47">
        <f t="shared" si="51"/>
        <v>0</v>
      </c>
      <c r="W47">
        <f t="shared" si="52"/>
        <v>0</v>
      </c>
      <c r="X47">
        <f t="shared" si="53"/>
        <v>0</v>
      </c>
      <c r="Y47">
        <f t="shared" si="54"/>
        <v>0</v>
      </c>
      <c r="Z47">
        <f t="shared" si="55"/>
        <v>0</v>
      </c>
      <c r="AA47">
        <f t="shared" si="56"/>
        <v>0</v>
      </c>
      <c r="AB47">
        <f t="shared" si="57"/>
        <v>0</v>
      </c>
      <c r="AC47">
        <f t="shared" si="58"/>
        <v>0</v>
      </c>
      <c r="AD47">
        <f t="shared" si="59"/>
        <v>0</v>
      </c>
      <c r="AE47">
        <f t="shared" si="60"/>
        <v>0</v>
      </c>
      <c r="AF47">
        <f t="shared" si="61"/>
        <v>0</v>
      </c>
      <c r="AH47">
        <f t="shared" si="62"/>
        <v>0</v>
      </c>
      <c r="AI47">
        <f t="shared" si="63"/>
        <v>0</v>
      </c>
      <c r="AJ47">
        <f t="shared" si="64"/>
        <v>0</v>
      </c>
      <c r="AK47">
        <f t="shared" si="65"/>
        <v>0</v>
      </c>
      <c r="AL47">
        <f t="shared" si="66"/>
        <v>0</v>
      </c>
      <c r="AM47">
        <f t="shared" si="67"/>
        <v>0</v>
      </c>
      <c r="AN47">
        <f t="shared" si="68"/>
        <v>0</v>
      </c>
      <c r="AO47">
        <f t="shared" si="69"/>
        <v>0</v>
      </c>
      <c r="AP47">
        <f t="shared" si="70"/>
        <v>7</v>
      </c>
      <c r="AQ47">
        <f t="shared" si="71"/>
        <v>0</v>
      </c>
      <c r="AR47">
        <f t="shared" si="72"/>
        <v>0</v>
      </c>
      <c r="AS47">
        <f t="shared" si="73"/>
        <v>0</v>
      </c>
      <c r="AT47">
        <f t="shared" si="74"/>
        <v>0</v>
      </c>
      <c r="AV47">
        <f t="shared" si="75"/>
        <v>12</v>
      </c>
      <c r="AW47">
        <f t="shared" si="76"/>
        <v>7</v>
      </c>
      <c r="BB47">
        <v>43</v>
      </c>
      <c r="BF47">
        <f t="shared" si="79"/>
        <v>14</v>
      </c>
      <c r="BG47">
        <f t="shared" si="80"/>
        <v>0</v>
      </c>
      <c r="BH47">
        <f t="shared" si="81"/>
        <v>7</v>
      </c>
      <c r="BI47">
        <f t="shared" si="82"/>
        <v>0</v>
      </c>
      <c r="BJ47">
        <f t="shared" si="83"/>
        <v>0</v>
      </c>
      <c r="BK47">
        <f t="shared" si="84"/>
        <v>0</v>
      </c>
      <c r="BL47">
        <f t="shared" si="85"/>
        <v>0</v>
      </c>
      <c r="BM47">
        <f t="shared" si="86"/>
        <v>0</v>
      </c>
      <c r="BN47">
        <f t="shared" si="87"/>
        <v>0</v>
      </c>
      <c r="BO47">
        <f t="shared" si="88"/>
        <v>7</v>
      </c>
      <c r="BP47">
        <f t="shared" si="89"/>
        <v>0</v>
      </c>
      <c r="BQ47">
        <f t="shared" si="90"/>
        <v>0</v>
      </c>
      <c r="BR47">
        <f t="shared" si="91"/>
        <v>0</v>
      </c>
      <c r="BS47">
        <f t="shared" si="92"/>
        <v>0</v>
      </c>
      <c r="BU47">
        <f t="shared" si="77"/>
        <v>0</v>
      </c>
      <c r="BV47">
        <f t="shared" si="78"/>
        <v>14</v>
      </c>
    </row>
    <row r="48" spans="1:74" ht="15">
      <c r="A48" s="5">
        <f t="shared" si="47"/>
        <v>44</v>
      </c>
      <c r="B48" s="111" t="s">
        <v>359</v>
      </c>
      <c r="C48" s="78" t="s">
        <v>139</v>
      </c>
      <c r="D48" s="42">
        <f t="shared" si="48"/>
        <v>7</v>
      </c>
      <c r="E48" s="74" t="s">
        <v>104</v>
      </c>
      <c r="F48" s="74" t="s">
        <v>104</v>
      </c>
      <c r="G48" s="74" t="s">
        <v>104</v>
      </c>
      <c r="H48" s="74" t="s">
        <v>104</v>
      </c>
      <c r="I48" s="74" t="s">
        <v>104</v>
      </c>
      <c r="J48" s="74" t="s">
        <v>104</v>
      </c>
      <c r="K48" s="74" t="s">
        <v>104</v>
      </c>
      <c r="L48" s="74" t="s">
        <v>104</v>
      </c>
      <c r="M48" s="74" t="s">
        <v>104</v>
      </c>
      <c r="N48" s="74" t="s">
        <v>104</v>
      </c>
      <c r="O48" s="74" t="s">
        <v>104</v>
      </c>
      <c r="P48" s="74">
        <v>7</v>
      </c>
      <c r="Q48" s="90" t="s">
        <v>104</v>
      </c>
      <c r="T48">
        <f t="shared" si="49"/>
        <v>7</v>
      </c>
      <c r="U48">
        <f t="shared" si="50"/>
        <v>0</v>
      </c>
      <c r="V48">
        <f t="shared" si="51"/>
        <v>0</v>
      </c>
      <c r="W48">
        <f t="shared" si="52"/>
        <v>0</v>
      </c>
      <c r="X48">
        <f t="shared" si="53"/>
        <v>0</v>
      </c>
      <c r="Y48">
        <f t="shared" si="54"/>
        <v>0</v>
      </c>
      <c r="Z48">
        <f t="shared" si="55"/>
        <v>0</v>
      </c>
      <c r="AA48">
        <f t="shared" si="56"/>
        <v>0</v>
      </c>
      <c r="AB48">
        <f t="shared" si="57"/>
        <v>0</v>
      </c>
      <c r="AC48">
        <f t="shared" si="58"/>
        <v>0</v>
      </c>
      <c r="AD48">
        <f t="shared" si="59"/>
        <v>0</v>
      </c>
      <c r="AE48">
        <f t="shared" si="60"/>
        <v>0</v>
      </c>
      <c r="AF48">
        <f t="shared" si="61"/>
        <v>0</v>
      </c>
      <c r="AH48">
        <f t="shared" si="62"/>
        <v>0</v>
      </c>
      <c r="AI48">
        <f t="shared" si="63"/>
        <v>0</v>
      </c>
      <c r="AJ48">
        <f t="shared" si="64"/>
        <v>0</v>
      </c>
      <c r="AK48">
        <f t="shared" si="65"/>
        <v>0</v>
      </c>
      <c r="AL48">
        <f t="shared" si="66"/>
        <v>0</v>
      </c>
      <c r="AM48">
        <f t="shared" si="67"/>
        <v>0</v>
      </c>
      <c r="AN48">
        <f t="shared" si="68"/>
        <v>0</v>
      </c>
      <c r="AO48">
        <f t="shared" si="69"/>
        <v>0</v>
      </c>
      <c r="AP48">
        <f t="shared" si="70"/>
        <v>0</v>
      </c>
      <c r="AQ48">
        <f t="shared" si="71"/>
        <v>0</v>
      </c>
      <c r="AR48">
        <f t="shared" si="72"/>
        <v>0</v>
      </c>
      <c r="AS48">
        <f t="shared" si="73"/>
        <v>7</v>
      </c>
      <c r="AT48">
        <f t="shared" si="74"/>
        <v>0</v>
      </c>
      <c r="AV48">
        <f t="shared" si="75"/>
        <v>12</v>
      </c>
      <c r="AW48">
        <f t="shared" si="76"/>
        <v>7</v>
      </c>
      <c r="BB48">
        <v>44</v>
      </c>
      <c r="BF48">
        <f t="shared" si="79"/>
        <v>14</v>
      </c>
      <c r="BG48">
        <f t="shared" si="80"/>
        <v>0</v>
      </c>
      <c r="BH48">
        <f t="shared" si="81"/>
        <v>0</v>
      </c>
      <c r="BI48">
        <f t="shared" si="82"/>
        <v>0</v>
      </c>
      <c r="BJ48">
        <f t="shared" si="83"/>
        <v>0</v>
      </c>
      <c r="BK48">
        <f t="shared" si="84"/>
        <v>0</v>
      </c>
      <c r="BL48">
        <f t="shared" si="85"/>
        <v>0</v>
      </c>
      <c r="BM48">
        <f t="shared" si="86"/>
        <v>0</v>
      </c>
      <c r="BN48">
        <f t="shared" si="87"/>
        <v>0</v>
      </c>
      <c r="BO48">
        <f t="shared" si="88"/>
        <v>7</v>
      </c>
      <c r="BP48">
        <f t="shared" si="89"/>
        <v>0</v>
      </c>
      <c r="BQ48">
        <f t="shared" si="90"/>
        <v>0</v>
      </c>
      <c r="BR48">
        <f t="shared" si="91"/>
        <v>7</v>
      </c>
      <c r="BS48">
        <f t="shared" si="92"/>
        <v>0</v>
      </c>
      <c r="BU48">
        <f t="shared" si="77"/>
        <v>0</v>
      </c>
      <c r="BV48">
        <f t="shared" si="78"/>
        <v>14</v>
      </c>
    </row>
    <row r="49" spans="1:74" ht="15">
      <c r="A49" s="5">
        <f t="shared" si="47"/>
        <v>45</v>
      </c>
      <c r="B49" s="111" t="s">
        <v>357</v>
      </c>
      <c r="C49" s="78" t="s">
        <v>139</v>
      </c>
      <c r="D49" s="42">
        <f t="shared" si="48"/>
        <v>7</v>
      </c>
      <c r="E49" s="74" t="s">
        <v>104</v>
      </c>
      <c r="F49" s="74" t="s">
        <v>104</v>
      </c>
      <c r="G49" s="74" t="s">
        <v>104</v>
      </c>
      <c r="H49" s="74" t="s">
        <v>104</v>
      </c>
      <c r="I49" s="74" t="s">
        <v>104</v>
      </c>
      <c r="J49" s="74" t="s">
        <v>104</v>
      </c>
      <c r="K49" s="74" t="s">
        <v>104</v>
      </c>
      <c r="L49" s="74" t="s">
        <v>104</v>
      </c>
      <c r="M49" s="74" t="s">
        <v>104</v>
      </c>
      <c r="N49" s="74" t="s">
        <v>104</v>
      </c>
      <c r="O49" s="74">
        <v>3</v>
      </c>
      <c r="P49" s="74">
        <v>4</v>
      </c>
      <c r="Q49" s="90" t="s">
        <v>104</v>
      </c>
      <c r="T49">
        <f t="shared" si="49"/>
        <v>4</v>
      </c>
      <c r="U49">
        <f t="shared" si="50"/>
        <v>3</v>
      </c>
      <c r="V49">
        <f t="shared" si="51"/>
        <v>0</v>
      </c>
      <c r="W49">
        <f t="shared" si="52"/>
        <v>0</v>
      </c>
      <c r="X49">
        <f t="shared" si="53"/>
        <v>0</v>
      </c>
      <c r="Y49">
        <f t="shared" si="54"/>
        <v>0</v>
      </c>
      <c r="Z49">
        <f t="shared" si="55"/>
        <v>0</v>
      </c>
      <c r="AA49">
        <f t="shared" si="56"/>
        <v>0</v>
      </c>
      <c r="AB49">
        <f t="shared" si="57"/>
        <v>0</v>
      </c>
      <c r="AC49">
        <f t="shared" si="58"/>
        <v>0</v>
      </c>
      <c r="AD49">
        <f t="shared" si="59"/>
        <v>0</v>
      </c>
      <c r="AE49">
        <f t="shared" si="60"/>
        <v>0</v>
      </c>
      <c r="AF49">
        <f t="shared" si="61"/>
        <v>0</v>
      </c>
      <c r="AH49">
        <f t="shared" si="62"/>
        <v>0</v>
      </c>
      <c r="AI49">
        <f t="shared" si="63"/>
        <v>0</v>
      </c>
      <c r="AJ49">
        <f t="shared" si="64"/>
        <v>0</v>
      </c>
      <c r="AK49">
        <f t="shared" si="65"/>
        <v>0</v>
      </c>
      <c r="AL49">
        <f t="shared" si="66"/>
        <v>0</v>
      </c>
      <c r="AM49">
        <f t="shared" si="67"/>
        <v>0</v>
      </c>
      <c r="AN49">
        <f t="shared" si="68"/>
        <v>0</v>
      </c>
      <c r="AO49">
        <f t="shared" si="69"/>
        <v>0</v>
      </c>
      <c r="AP49">
        <f t="shared" si="70"/>
        <v>0</v>
      </c>
      <c r="AQ49">
        <f t="shared" si="71"/>
        <v>0</v>
      </c>
      <c r="AR49">
        <f t="shared" si="72"/>
        <v>3</v>
      </c>
      <c r="AS49">
        <f t="shared" si="73"/>
        <v>4</v>
      </c>
      <c r="AT49">
        <f t="shared" si="74"/>
        <v>0</v>
      </c>
      <c r="AV49">
        <f t="shared" si="75"/>
        <v>11</v>
      </c>
      <c r="AW49">
        <f t="shared" si="76"/>
        <v>7</v>
      </c>
      <c r="BB49">
        <v>45</v>
      </c>
      <c r="BF49">
        <f t="shared" si="79"/>
        <v>14</v>
      </c>
      <c r="BG49">
        <f t="shared" si="80"/>
        <v>0</v>
      </c>
      <c r="BH49">
        <f t="shared" si="81"/>
        <v>0</v>
      </c>
      <c r="BI49">
        <f t="shared" si="82"/>
        <v>0</v>
      </c>
      <c r="BJ49">
        <f t="shared" si="83"/>
        <v>0</v>
      </c>
      <c r="BK49">
        <f t="shared" si="84"/>
        <v>0</v>
      </c>
      <c r="BL49">
        <f t="shared" si="85"/>
        <v>0</v>
      </c>
      <c r="BM49">
        <f t="shared" si="86"/>
        <v>0</v>
      </c>
      <c r="BN49">
        <f t="shared" si="87"/>
        <v>0</v>
      </c>
      <c r="BO49">
        <f t="shared" si="88"/>
        <v>0</v>
      </c>
      <c r="BP49">
        <f t="shared" si="89"/>
        <v>0</v>
      </c>
      <c r="BQ49">
        <f t="shared" si="90"/>
        <v>3</v>
      </c>
      <c r="BR49">
        <f t="shared" si="91"/>
        <v>11</v>
      </c>
      <c r="BS49">
        <f t="shared" si="92"/>
        <v>0</v>
      </c>
      <c r="BU49">
        <f t="shared" si="77"/>
        <v>0</v>
      </c>
      <c r="BV49">
        <f t="shared" si="78"/>
        <v>14</v>
      </c>
    </row>
    <row r="50" spans="1:74" ht="15">
      <c r="A50" s="5">
        <f t="shared" si="47"/>
        <v>46</v>
      </c>
      <c r="B50" s="59" t="s">
        <v>174</v>
      </c>
      <c r="C50" s="5" t="s">
        <v>161</v>
      </c>
      <c r="D50" s="42">
        <f t="shared" si="48"/>
        <v>7</v>
      </c>
      <c r="E50" s="74" t="s">
        <v>104</v>
      </c>
      <c r="F50" s="74">
        <v>4</v>
      </c>
      <c r="G50" s="74">
        <v>2</v>
      </c>
      <c r="H50" s="74">
        <v>0</v>
      </c>
      <c r="I50" s="74" t="s">
        <v>104</v>
      </c>
      <c r="J50" s="74" t="s">
        <v>104</v>
      </c>
      <c r="K50" s="74">
        <v>1</v>
      </c>
      <c r="L50" s="74" t="s">
        <v>104</v>
      </c>
      <c r="M50" s="74" t="s">
        <v>104</v>
      </c>
      <c r="N50" s="74" t="s">
        <v>104</v>
      </c>
      <c r="O50" s="74" t="s">
        <v>104</v>
      </c>
      <c r="P50" s="74" t="s">
        <v>104</v>
      </c>
      <c r="Q50" s="90" t="s">
        <v>104</v>
      </c>
      <c r="T50">
        <f t="shared" si="49"/>
        <v>4</v>
      </c>
      <c r="U50">
        <f t="shared" si="50"/>
        <v>2</v>
      </c>
      <c r="V50">
        <f t="shared" si="51"/>
        <v>1</v>
      </c>
      <c r="W50">
        <f t="shared" si="52"/>
        <v>0</v>
      </c>
      <c r="X50">
        <f t="shared" si="53"/>
        <v>0</v>
      </c>
      <c r="Y50">
        <f t="shared" si="54"/>
        <v>0</v>
      </c>
      <c r="Z50">
        <f t="shared" si="55"/>
        <v>0</v>
      </c>
      <c r="AA50">
        <f t="shared" si="56"/>
        <v>0</v>
      </c>
      <c r="AB50">
        <f t="shared" si="57"/>
        <v>0</v>
      </c>
      <c r="AC50">
        <f t="shared" si="58"/>
        <v>0</v>
      </c>
      <c r="AD50">
        <f t="shared" si="59"/>
        <v>0</v>
      </c>
      <c r="AE50">
        <f t="shared" si="60"/>
        <v>0</v>
      </c>
      <c r="AF50">
        <f t="shared" si="61"/>
        <v>0</v>
      </c>
      <c r="AH50">
        <f t="shared" si="62"/>
        <v>0</v>
      </c>
      <c r="AI50">
        <f t="shared" si="63"/>
        <v>4</v>
      </c>
      <c r="AJ50">
        <f t="shared" si="64"/>
        <v>2</v>
      </c>
      <c r="AK50">
        <f t="shared" si="65"/>
        <v>0</v>
      </c>
      <c r="AL50">
        <f t="shared" si="66"/>
        <v>0</v>
      </c>
      <c r="AM50">
        <f t="shared" si="67"/>
        <v>0</v>
      </c>
      <c r="AN50">
        <f t="shared" si="68"/>
        <v>1</v>
      </c>
      <c r="AO50">
        <f t="shared" si="69"/>
        <v>0</v>
      </c>
      <c r="AP50">
        <f t="shared" si="70"/>
        <v>0</v>
      </c>
      <c r="AQ50">
        <f t="shared" si="71"/>
        <v>0</v>
      </c>
      <c r="AR50">
        <f t="shared" si="72"/>
        <v>0</v>
      </c>
      <c r="AS50">
        <f t="shared" si="73"/>
        <v>0</v>
      </c>
      <c r="AT50">
        <f t="shared" si="74"/>
        <v>0</v>
      </c>
      <c r="AV50">
        <f t="shared" si="75"/>
        <v>9</v>
      </c>
      <c r="AW50">
        <f t="shared" si="76"/>
        <v>7</v>
      </c>
      <c r="BB50">
        <v>46</v>
      </c>
      <c r="BF50">
        <f t="shared" si="79"/>
        <v>14</v>
      </c>
      <c r="BG50">
        <f t="shared" si="80"/>
        <v>0</v>
      </c>
      <c r="BH50">
        <f t="shared" si="81"/>
        <v>4</v>
      </c>
      <c r="BI50">
        <f t="shared" si="82"/>
        <v>2</v>
      </c>
      <c r="BJ50">
        <f t="shared" si="83"/>
        <v>0</v>
      </c>
      <c r="BK50">
        <f t="shared" si="84"/>
        <v>0</v>
      </c>
      <c r="BL50">
        <f t="shared" si="85"/>
        <v>0</v>
      </c>
      <c r="BM50">
        <f t="shared" si="86"/>
        <v>1</v>
      </c>
      <c r="BN50">
        <f t="shared" si="87"/>
        <v>0</v>
      </c>
      <c r="BO50">
        <f t="shared" si="88"/>
        <v>0</v>
      </c>
      <c r="BP50">
        <f t="shared" si="89"/>
        <v>0</v>
      </c>
      <c r="BQ50">
        <f t="shared" si="90"/>
        <v>3</v>
      </c>
      <c r="BR50">
        <f t="shared" si="91"/>
        <v>4</v>
      </c>
      <c r="BS50">
        <f t="shared" si="92"/>
        <v>0</v>
      </c>
      <c r="BU50">
        <f t="shared" si="77"/>
        <v>1</v>
      </c>
      <c r="BV50">
        <f t="shared" si="78"/>
        <v>15</v>
      </c>
    </row>
    <row r="51" spans="1:74" ht="15">
      <c r="A51" s="5">
        <f t="shared" si="47"/>
        <v>47</v>
      </c>
      <c r="B51" s="59" t="s">
        <v>249</v>
      </c>
      <c r="C51" s="78" t="s">
        <v>139</v>
      </c>
      <c r="D51" s="42">
        <f t="shared" si="48"/>
        <v>7</v>
      </c>
      <c r="E51" s="74" t="s">
        <v>104</v>
      </c>
      <c r="F51" s="74">
        <v>1</v>
      </c>
      <c r="G51" s="74" t="s">
        <v>104</v>
      </c>
      <c r="H51" s="74">
        <v>0</v>
      </c>
      <c r="I51" s="74">
        <v>0</v>
      </c>
      <c r="J51" s="74" t="s">
        <v>104</v>
      </c>
      <c r="K51" s="74">
        <v>1</v>
      </c>
      <c r="L51" s="74">
        <v>2</v>
      </c>
      <c r="M51" s="74">
        <v>3</v>
      </c>
      <c r="N51" s="74" t="s">
        <v>104</v>
      </c>
      <c r="O51" s="74" t="s">
        <v>104</v>
      </c>
      <c r="P51" s="74">
        <v>0</v>
      </c>
      <c r="Q51" s="90" t="s">
        <v>104</v>
      </c>
      <c r="T51">
        <f t="shared" si="49"/>
        <v>3</v>
      </c>
      <c r="U51">
        <f t="shared" si="50"/>
        <v>2</v>
      </c>
      <c r="V51">
        <f t="shared" si="51"/>
        <v>1</v>
      </c>
      <c r="W51">
        <f t="shared" si="52"/>
        <v>1</v>
      </c>
      <c r="X51">
        <f t="shared" si="53"/>
        <v>0</v>
      </c>
      <c r="Y51">
        <f t="shared" si="54"/>
        <v>0</v>
      </c>
      <c r="Z51">
        <f t="shared" si="55"/>
        <v>0</v>
      </c>
      <c r="AA51">
        <f t="shared" si="56"/>
        <v>0</v>
      </c>
      <c r="AB51">
        <f t="shared" si="57"/>
        <v>0</v>
      </c>
      <c r="AC51">
        <f t="shared" si="58"/>
        <v>0</v>
      </c>
      <c r="AD51">
        <f t="shared" si="59"/>
        <v>0</v>
      </c>
      <c r="AE51">
        <f t="shared" si="60"/>
        <v>0</v>
      </c>
      <c r="AF51">
        <f t="shared" si="61"/>
        <v>0</v>
      </c>
      <c r="AH51">
        <f t="shared" si="62"/>
        <v>0</v>
      </c>
      <c r="AI51">
        <f t="shared" si="63"/>
        <v>1</v>
      </c>
      <c r="AJ51">
        <f t="shared" si="64"/>
        <v>0</v>
      </c>
      <c r="AK51">
        <f t="shared" si="65"/>
        <v>0</v>
      </c>
      <c r="AL51">
        <f t="shared" si="66"/>
        <v>0</v>
      </c>
      <c r="AM51">
        <f t="shared" si="67"/>
        <v>0</v>
      </c>
      <c r="AN51">
        <f t="shared" si="68"/>
        <v>1</v>
      </c>
      <c r="AO51">
        <f t="shared" si="69"/>
        <v>2</v>
      </c>
      <c r="AP51">
        <f t="shared" si="70"/>
        <v>3</v>
      </c>
      <c r="AQ51">
        <f t="shared" si="71"/>
        <v>0</v>
      </c>
      <c r="AR51">
        <f t="shared" si="72"/>
        <v>0</v>
      </c>
      <c r="AS51">
        <f t="shared" si="73"/>
        <v>0</v>
      </c>
      <c r="AT51">
        <f t="shared" si="74"/>
        <v>0</v>
      </c>
      <c r="AV51">
        <f t="shared" si="75"/>
        <v>6</v>
      </c>
      <c r="AW51">
        <f t="shared" si="76"/>
        <v>7</v>
      </c>
      <c r="BB51">
        <v>47</v>
      </c>
      <c r="BF51">
        <f t="shared" si="79"/>
        <v>14</v>
      </c>
      <c r="BG51">
        <f t="shared" si="80"/>
        <v>0</v>
      </c>
      <c r="BH51">
        <f t="shared" si="81"/>
        <v>5</v>
      </c>
      <c r="BI51">
        <f t="shared" si="82"/>
        <v>2</v>
      </c>
      <c r="BJ51">
        <f t="shared" si="83"/>
        <v>0</v>
      </c>
      <c r="BK51">
        <f t="shared" si="84"/>
        <v>0</v>
      </c>
      <c r="BL51">
        <f t="shared" si="85"/>
        <v>0</v>
      </c>
      <c r="BM51">
        <f t="shared" si="86"/>
        <v>2</v>
      </c>
      <c r="BN51">
        <f t="shared" si="87"/>
        <v>2</v>
      </c>
      <c r="BO51">
        <f t="shared" si="88"/>
        <v>3</v>
      </c>
      <c r="BP51">
        <f t="shared" si="89"/>
        <v>0</v>
      </c>
      <c r="BQ51">
        <f t="shared" si="90"/>
        <v>0</v>
      </c>
      <c r="BR51">
        <f t="shared" si="91"/>
        <v>0</v>
      </c>
      <c r="BS51">
        <f t="shared" si="92"/>
        <v>0</v>
      </c>
      <c r="BU51">
        <f t="shared" si="77"/>
        <v>3</v>
      </c>
      <c r="BV51">
        <f t="shared" si="78"/>
        <v>17</v>
      </c>
    </row>
    <row r="52" spans="1:74" ht="15">
      <c r="A52" s="5">
        <f t="shared" si="47"/>
        <v>48</v>
      </c>
      <c r="B52" s="111" t="s">
        <v>324</v>
      </c>
      <c r="C52" s="5" t="s">
        <v>161</v>
      </c>
      <c r="D52" s="42">
        <f t="shared" si="48"/>
        <v>6</v>
      </c>
      <c r="E52" s="74" t="s">
        <v>104</v>
      </c>
      <c r="F52" s="74" t="s">
        <v>104</v>
      </c>
      <c r="G52" s="74">
        <v>6</v>
      </c>
      <c r="H52" s="74">
        <v>0</v>
      </c>
      <c r="I52" s="74" t="s">
        <v>104</v>
      </c>
      <c r="J52" s="74" t="s">
        <v>104</v>
      </c>
      <c r="K52" s="74" t="s">
        <v>104</v>
      </c>
      <c r="L52" s="74" t="s">
        <v>104</v>
      </c>
      <c r="M52" s="74" t="s">
        <v>104</v>
      </c>
      <c r="N52" s="74" t="s">
        <v>104</v>
      </c>
      <c r="O52" s="74" t="s">
        <v>104</v>
      </c>
      <c r="P52" s="74" t="s">
        <v>104</v>
      </c>
      <c r="Q52" s="90" t="s">
        <v>104</v>
      </c>
      <c r="T52">
        <f t="shared" si="49"/>
        <v>6</v>
      </c>
      <c r="U52">
        <f t="shared" si="50"/>
        <v>0</v>
      </c>
      <c r="V52">
        <f t="shared" si="51"/>
        <v>0</v>
      </c>
      <c r="W52">
        <f t="shared" si="52"/>
        <v>0</v>
      </c>
      <c r="X52">
        <f t="shared" si="53"/>
        <v>0</v>
      </c>
      <c r="Y52">
        <f t="shared" si="54"/>
        <v>0</v>
      </c>
      <c r="Z52">
        <f t="shared" si="55"/>
        <v>0</v>
      </c>
      <c r="AA52">
        <f t="shared" si="56"/>
        <v>0</v>
      </c>
      <c r="AB52">
        <f t="shared" si="57"/>
        <v>0</v>
      </c>
      <c r="AC52">
        <f t="shared" si="58"/>
        <v>0</v>
      </c>
      <c r="AD52">
        <f t="shared" si="59"/>
        <v>0</v>
      </c>
      <c r="AE52">
        <f t="shared" si="60"/>
        <v>0</v>
      </c>
      <c r="AF52">
        <f t="shared" si="61"/>
        <v>0</v>
      </c>
      <c r="AH52">
        <f t="shared" si="62"/>
        <v>0</v>
      </c>
      <c r="AI52">
        <f t="shared" si="63"/>
        <v>0</v>
      </c>
      <c r="AJ52">
        <f t="shared" si="64"/>
        <v>6</v>
      </c>
      <c r="AK52">
        <f t="shared" si="65"/>
        <v>0</v>
      </c>
      <c r="AL52">
        <f t="shared" si="66"/>
        <v>0</v>
      </c>
      <c r="AM52">
        <f t="shared" si="67"/>
        <v>0</v>
      </c>
      <c r="AN52">
        <f t="shared" si="68"/>
        <v>0</v>
      </c>
      <c r="AO52">
        <f t="shared" si="69"/>
        <v>0</v>
      </c>
      <c r="AP52">
        <f t="shared" si="70"/>
        <v>0</v>
      </c>
      <c r="AQ52">
        <f t="shared" si="71"/>
        <v>0</v>
      </c>
      <c r="AR52">
        <f t="shared" si="72"/>
        <v>0</v>
      </c>
      <c r="AS52">
        <f t="shared" si="73"/>
        <v>0</v>
      </c>
      <c r="AT52">
        <f t="shared" si="74"/>
        <v>0</v>
      </c>
      <c r="AV52">
        <f t="shared" si="75"/>
        <v>11</v>
      </c>
      <c r="AW52">
        <f t="shared" si="76"/>
        <v>6</v>
      </c>
      <c r="BB52">
        <v>48</v>
      </c>
      <c r="BF52">
        <f t="shared" si="79"/>
        <v>13</v>
      </c>
      <c r="BG52">
        <f t="shared" si="80"/>
        <v>0</v>
      </c>
      <c r="BH52">
        <f t="shared" si="81"/>
        <v>1</v>
      </c>
      <c r="BI52">
        <f t="shared" si="82"/>
        <v>6</v>
      </c>
      <c r="BJ52">
        <f t="shared" si="83"/>
        <v>0</v>
      </c>
      <c r="BK52">
        <f t="shared" si="84"/>
        <v>0</v>
      </c>
      <c r="BL52">
        <f t="shared" si="85"/>
        <v>0</v>
      </c>
      <c r="BM52">
        <f t="shared" si="86"/>
        <v>1</v>
      </c>
      <c r="BN52">
        <f t="shared" si="87"/>
        <v>2</v>
      </c>
      <c r="BO52">
        <f t="shared" si="88"/>
        <v>3</v>
      </c>
      <c r="BP52">
        <f t="shared" si="89"/>
        <v>0</v>
      </c>
      <c r="BQ52">
        <f t="shared" si="90"/>
        <v>0</v>
      </c>
      <c r="BR52">
        <f t="shared" si="91"/>
        <v>0</v>
      </c>
      <c r="BS52">
        <f t="shared" si="92"/>
        <v>0</v>
      </c>
      <c r="BU52">
        <f t="shared" si="77"/>
        <v>1</v>
      </c>
      <c r="BV52">
        <f t="shared" si="78"/>
        <v>14</v>
      </c>
    </row>
    <row r="53" spans="1:74" ht="15">
      <c r="A53" s="5">
        <f t="shared" si="47"/>
        <v>49</v>
      </c>
      <c r="B53" s="111" t="s">
        <v>335</v>
      </c>
      <c r="C53" s="78" t="s">
        <v>139</v>
      </c>
      <c r="D53" s="42">
        <f t="shared" si="48"/>
        <v>5.5</v>
      </c>
      <c r="E53" s="74" t="s">
        <v>104</v>
      </c>
      <c r="F53" s="74" t="s">
        <v>104</v>
      </c>
      <c r="G53" s="74" t="s">
        <v>104</v>
      </c>
      <c r="H53" s="74" t="s">
        <v>104</v>
      </c>
      <c r="I53" s="74">
        <v>2.5</v>
      </c>
      <c r="J53" s="74" t="s">
        <v>104</v>
      </c>
      <c r="K53" s="74" t="s">
        <v>104</v>
      </c>
      <c r="L53" s="74" t="s">
        <v>104</v>
      </c>
      <c r="M53" s="74">
        <v>3</v>
      </c>
      <c r="N53" s="74" t="s">
        <v>104</v>
      </c>
      <c r="O53" s="74" t="s">
        <v>104</v>
      </c>
      <c r="P53" s="74" t="s">
        <v>104</v>
      </c>
      <c r="Q53" s="90" t="s">
        <v>104</v>
      </c>
      <c r="T53">
        <f t="shared" si="49"/>
        <v>3</v>
      </c>
      <c r="U53">
        <f t="shared" si="50"/>
        <v>2.5</v>
      </c>
      <c r="V53">
        <f t="shared" si="51"/>
        <v>0</v>
      </c>
      <c r="W53">
        <f t="shared" si="52"/>
        <v>0</v>
      </c>
      <c r="X53">
        <f t="shared" si="53"/>
        <v>0</v>
      </c>
      <c r="Y53">
        <f t="shared" si="54"/>
        <v>0</v>
      </c>
      <c r="Z53">
        <f t="shared" si="55"/>
        <v>0</v>
      </c>
      <c r="AA53">
        <f t="shared" si="56"/>
        <v>0</v>
      </c>
      <c r="AB53">
        <f t="shared" si="57"/>
        <v>0</v>
      </c>
      <c r="AC53">
        <f t="shared" si="58"/>
        <v>0</v>
      </c>
      <c r="AD53">
        <f t="shared" si="59"/>
        <v>0</v>
      </c>
      <c r="AE53">
        <f t="shared" si="60"/>
        <v>0</v>
      </c>
      <c r="AF53">
        <f t="shared" si="61"/>
        <v>0</v>
      </c>
      <c r="AH53">
        <f t="shared" si="62"/>
        <v>0</v>
      </c>
      <c r="AI53">
        <f t="shared" si="63"/>
        <v>0</v>
      </c>
      <c r="AJ53">
        <f t="shared" si="64"/>
        <v>0</v>
      </c>
      <c r="AK53">
        <f t="shared" si="65"/>
        <v>0</v>
      </c>
      <c r="AL53">
        <f t="shared" si="66"/>
        <v>2.5</v>
      </c>
      <c r="AM53">
        <f t="shared" si="67"/>
        <v>0</v>
      </c>
      <c r="AN53">
        <f t="shared" si="68"/>
        <v>0</v>
      </c>
      <c r="AO53">
        <f t="shared" si="69"/>
        <v>0</v>
      </c>
      <c r="AP53">
        <f t="shared" si="70"/>
        <v>3</v>
      </c>
      <c r="AQ53">
        <f t="shared" si="71"/>
        <v>0</v>
      </c>
      <c r="AR53">
        <f t="shared" si="72"/>
        <v>0</v>
      </c>
      <c r="AS53">
        <f t="shared" si="73"/>
        <v>0</v>
      </c>
      <c r="AT53">
        <f t="shared" si="74"/>
        <v>0</v>
      </c>
      <c r="AV53">
        <f t="shared" si="75"/>
        <v>11</v>
      </c>
      <c r="AW53">
        <f t="shared" si="76"/>
        <v>5.5</v>
      </c>
      <c r="BB53">
        <v>49</v>
      </c>
      <c r="BF53">
        <f t="shared" si="79"/>
        <v>11.5</v>
      </c>
      <c r="BG53">
        <f t="shared" si="80"/>
        <v>0</v>
      </c>
      <c r="BH53">
        <f t="shared" si="81"/>
        <v>0</v>
      </c>
      <c r="BI53">
        <f t="shared" si="82"/>
        <v>6</v>
      </c>
      <c r="BJ53">
        <f t="shared" si="83"/>
        <v>0</v>
      </c>
      <c r="BK53">
        <f t="shared" si="84"/>
        <v>2.5</v>
      </c>
      <c r="BL53">
        <f t="shared" si="85"/>
        <v>0</v>
      </c>
      <c r="BM53">
        <f t="shared" si="86"/>
        <v>0</v>
      </c>
      <c r="BN53">
        <f t="shared" si="87"/>
        <v>0</v>
      </c>
      <c r="BO53">
        <f t="shared" si="88"/>
        <v>3</v>
      </c>
      <c r="BP53">
        <f t="shared" si="89"/>
        <v>0</v>
      </c>
      <c r="BQ53">
        <f t="shared" si="90"/>
        <v>0</v>
      </c>
      <c r="BR53">
        <f t="shared" si="91"/>
        <v>0</v>
      </c>
      <c r="BS53">
        <f t="shared" si="92"/>
        <v>0</v>
      </c>
      <c r="BU53">
        <f t="shared" si="77"/>
        <v>0</v>
      </c>
      <c r="BV53">
        <f t="shared" si="78"/>
        <v>11.5</v>
      </c>
    </row>
    <row r="54" spans="1:74" ht="15">
      <c r="A54" s="5">
        <f t="shared" si="47"/>
        <v>50</v>
      </c>
      <c r="B54" s="111" t="s">
        <v>350</v>
      </c>
      <c r="C54" s="78" t="s">
        <v>100</v>
      </c>
      <c r="D54" s="42">
        <f t="shared" si="48"/>
        <v>5</v>
      </c>
      <c r="E54" s="74" t="s">
        <v>104</v>
      </c>
      <c r="F54" s="74" t="s">
        <v>104</v>
      </c>
      <c r="G54" s="74" t="s">
        <v>104</v>
      </c>
      <c r="H54" s="74" t="s">
        <v>104</v>
      </c>
      <c r="I54" s="74" t="s">
        <v>104</v>
      </c>
      <c r="J54" s="74" t="s">
        <v>104</v>
      </c>
      <c r="K54" s="74" t="s">
        <v>104</v>
      </c>
      <c r="L54" s="74" t="s">
        <v>104</v>
      </c>
      <c r="M54" s="74" t="s">
        <v>104</v>
      </c>
      <c r="N54" s="74">
        <v>5</v>
      </c>
      <c r="O54" s="74" t="s">
        <v>104</v>
      </c>
      <c r="P54" s="74" t="s">
        <v>104</v>
      </c>
      <c r="Q54" s="90" t="s">
        <v>104</v>
      </c>
      <c r="T54">
        <f t="shared" si="49"/>
        <v>5</v>
      </c>
      <c r="U54">
        <f t="shared" si="50"/>
        <v>0</v>
      </c>
      <c r="V54">
        <f t="shared" si="51"/>
        <v>0</v>
      </c>
      <c r="W54">
        <f t="shared" si="52"/>
        <v>0</v>
      </c>
      <c r="X54">
        <f t="shared" si="53"/>
        <v>0</v>
      </c>
      <c r="Y54">
        <f t="shared" si="54"/>
        <v>0</v>
      </c>
      <c r="Z54">
        <f t="shared" si="55"/>
        <v>0</v>
      </c>
      <c r="AA54">
        <f t="shared" si="56"/>
        <v>0</v>
      </c>
      <c r="AB54">
        <f t="shared" si="57"/>
        <v>0</v>
      </c>
      <c r="AC54">
        <f t="shared" si="58"/>
        <v>0</v>
      </c>
      <c r="AD54">
        <f t="shared" si="59"/>
        <v>0</v>
      </c>
      <c r="AE54">
        <f t="shared" si="60"/>
        <v>0</v>
      </c>
      <c r="AF54">
        <f t="shared" si="61"/>
        <v>0</v>
      </c>
      <c r="AH54">
        <f t="shared" si="62"/>
        <v>0</v>
      </c>
      <c r="AI54">
        <f t="shared" si="63"/>
        <v>0</v>
      </c>
      <c r="AJ54">
        <f t="shared" si="64"/>
        <v>0</v>
      </c>
      <c r="AK54">
        <f t="shared" si="65"/>
        <v>0</v>
      </c>
      <c r="AL54">
        <f t="shared" si="66"/>
        <v>0</v>
      </c>
      <c r="AM54">
        <f t="shared" si="67"/>
        <v>0</v>
      </c>
      <c r="AN54">
        <f t="shared" si="68"/>
        <v>0</v>
      </c>
      <c r="AO54">
        <f t="shared" si="69"/>
        <v>0</v>
      </c>
      <c r="AP54">
        <f t="shared" si="70"/>
        <v>0</v>
      </c>
      <c r="AQ54">
        <f t="shared" si="71"/>
        <v>5</v>
      </c>
      <c r="AR54">
        <f t="shared" si="72"/>
        <v>0</v>
      </c>
      <c r="AS54">
        <f t="shared" si="73"/>
        <v>0</v>
      </c>
      <c r="AT54">
        <f t="shared" si="74"/>
        <v>0</v>
      </c>
      <c r="AV54">
        <f t="shared" si="75"/>
        <v>12</v>
      </c>
      <c r="AW54">
        <f t="shared" si="76"/>
        <v>5</v>
      </c>
      <c r="BB54">
        <v>50</v>
      </c>
      <c r="BF54">
        <f t="shared" si="79"/>
        <v>10.5</v>
      </c>
      <c r="BG54">
        <f t="shared" si="80"/>
        <v>0</v>
      </c>
      <c r="BH54">
        <f t="shared" si="81"/>
        <v>0</v>
      </c>
      <c r="BI54">
        <f t="shared" si="82"/>
        <v>0</v>
      </c>
      <c r="BJ54">
        <f t="shared" si="83"/>
        <v>0</v>
      </c>
      <c r="BK54">
        <f t="shared" si="84"/>
        <v>2.5</v>
      </c>
      <c r="BL54">
        <f t="shared" si="85"/>
        <v>0</v>
      </c>
      <c r="BM54">
        <f t="shared" si="86"/>
        <v>0</v>
      </c>
      <c r="BN54">
        <f t="shared" si="87"/>
        <v>0</v>
      </c>
      <c r="BO54">
        <f t="shared" si="88"/>
        <v>3</v>
      </c>
      <c r="BP54">
        <f t="shared" si="89"/>
        <v>5</v>
      </c>
      <c r="BQ54">
        <f t="shared" si="90"/>
        <v>0</v>
      </c>
      <c r="BR54">
        <f t="shared" si="91"/>
        <v>0</v>
      </c>
      <c r="BS54">
        <f t="shared" si="92"/>
        <v>0</v>
      </c>
      <c r="BU54">
        <f t="shared" si="77"/>
        <v>0</v>
      </c>
      <c r="BV54">
        <f t="shared" si="78"/>
        <v>10.5</v>
      </c>
    </row>
    <row r="55" spans="1:74" ht="15">
      <c r="A55" s="5">
        <f t="shared" si="47"/>
        <v>51</v>
      </c>
      <c r="B55" s="111" t="s">
        <v>345</v>
      </c>
      <c r="C55" s="5" t="s">
        <v>100</v>
      </c>
      <c r="D55" s="42">
        <f t="shared" si="48"/>
        <v>5</v>
      </c>
      <c r="E55" s="74" t="s">
        <v>104</v>
      </c>
      <c r="F55" s="74" t="s">
        <v>104</v>
      </c>
      <c r="G55" s="74" t="s">
        <v>104</v>
      </c>
      <c r="H55" s="74" t="s">
        <v>104</v>
      </c>
      <c r="I55" s="74" t="s">
        <v>104</v>
      </c>
      <c r="J55" s="74" t="s">
        <v>104</v>
      </c>
      <c r="K55" s="74" t="s">
        <v>104</v>
      </c>
      <c r="L55" s="74" t="s">
        <v>104</v>
      </c>
      <c r="M55" s="74">
        <v>5</v>
      </c>
      <c r="N55" s="74" t="s">
        <v>104</v>
      </c>
      <c r="O55" s="74" t="s">
        <v>104</v>
      </c>
      <c r="P55" s="74" t="s">
        <v>104</v>
      </c>
      <c r="Q55" s="90" t="s">
        <v>104</v>
      </c>
      <c r="T55">
        <f t="shared" si="49"/>
        <v>5</v>
      </c>
      <c r="U55">
        <f t="shared" si="50"/>
        <v>0</v>
      </c>
      <c r="V55">
        <f t="shared" si="51"/>
        <v>0</v>
      </c>
      <c r="W55">
        <f t="shared" si="52"/>
        <v>0</v>
      </c>
      <c r="X55">
        <f t="shared" si="53"/>
        <v>0</v>
      </c>
      <c r="Y55">
        <f t="shared" si="54"/>
        <v>0</v>
      </c>
      <c r="Z55">
        <f t="shared" si="55"/>
        <v>0</v>
      </c>
      <c r="AA55">
        <f t="shared" si="56"/>
        <v>0</v>
      </c>
      <c r="AB55">
        <f t="shared" si="57"/>
        <v>0</v>
      </c>
      <c r="AC55">
        <f t="shared" si="58"/>
        <v>0</v>
      </c>
      <c r="AD55">
        <f t="shared" si="59"/>
        <v>0</v>
      </c>
      <c r="AE55">
        <f t="shared" si="60"/>
        <v>0</v>
      </c>
      <c r="AF55">
        <f t="shared" si="61"/>
        <v>0</v>
      </c>
      <c r="AH55">
        <f t="shared" si="62"/>
        <v>0</v>
      </c>
      <c r="AI55">
        <f t="shared" si="63"/>
        <v>0</v>
      </c>
      <c r="AJ55">
        <f t="shared" si="64"/>
        <v>0</v>
      </c>
      <c r="AK55">
        <f t="shared" si="65"/>
        <v>0</v>
      </c>
      <c r="AL55">
        <f t="shared" si="66"/>
        <v>0</v>
      </c>
      <c r="AM55">
        <f t="shared" si="67"/>
        <v>0</v>
      </c>
      <c r="AN55">
        <f t="shared" si="68"/>
        <v>0</v>
      </c>
      <c r="AO55">
        <f t="shared" si="69"/>
        <v>0</v>
      </c>
      <c r="AP55">
        <f t="shared" si="70"/>
        <v>5</v>
      </c>
      <c r="AQ55">
        <f t="shared" si="71"/>
        <v>0</v>
      </c>
      <c r="AR55">
        <f t="shared" si="72"/>
        <v>0</v>
      </c>
      <c r="AS55">
        <f t="shared" si="73"/>
        <v>0</v>
      </c>
      <c r="AT55">
        <f t="shared" si="74"/>
        <v>0</v>
      </c>
      <c r="AV55">
        <f t="shared" si="75"/>
        <v>12</v>
      </c>
      <c r="AW55">
        <f t="shared" si="76"/>
        <v>5</v>
      </c>
      <c r="BB55">
        <v>51</v>
      </c>
      <c r="BF55">
        <f t="shared" si="79"/>
        <v>10</v>
      </c>
      <c r="BG55">
        <f t="shared" si="80"/>
        <v>0</v>
      </c>
      <c r="BH55">
        <f t="shared" si="81"/>
        <v>0</v>
      </c>
      <c r="BI55">
        <f t="shared" si="82"/>
        <v>0</v>
      </c>
      <c r="BJ55">
        <f t="shared" si="83"/>
        <v>0</v>
      </c>
      <c r="BK55">
        <f t="shared" si="84"/>
        <v>0</v>
      </c>
      <c r="BL55">
        <f t="shared" si="85"/>
        <v>0</v>
      </c>
      <c r="BM55">
        <f t="shared" si="86"/>
        <v>0</v>
      </c>
      <c r="BN55">
        <f t="shared" si="87"/>
        <v>0</v>
      </c>
      <c r="BO55">
        <f t="shared" si="88"/>
        <v>5</v>
      </c>
      <c r="BP55">
        <f t="shared" si="89"/>
        <v>5</v>
      </c>
      <c r="BQ55">
        <f t="shared" si="90"/>
        <v>0</v>
      </c>
      <c r="BR55">
        <f t="shared" si="91"/>
        <v>0</v>
      </c>
      <c r="BS55">
        <f t="shared" si="92"/>
        <v>0</v>
      </c>
      <c r="BU55">
        <f t="shared" si="77"/>
        <v>0</v>
      </c>
      <c r="BV55">
        <f t="shared" si="78"/>
        <v>10</v>
      </c>
    </row>
    <row r="56" spans="1:74" ht="15">
      <c r="A56" s="5">
        <f t="shared" si="47"/>
        <v>51</v>
      </c>
      <c r="B56" s="59" t="s">
        <v>278</v>
      </c>
      <c r="C56" s="5" t="s">
        <v>100</v>
      </c>
      <c r="D56" s="42">
        <f t="shared" si="48"/>
        <v>5</v>
      </c>
      <c r="E56" s="74" t="s">
        <v>104</v>
      </c>
      <c r="F56" s="74" t="s">
        <v>104</v>
      </c>
      <c r="G56" s="74" t="s">
        <v>104</v>
      </c>
      <c r="H56" s="74" t="s">
        <v>104</v>
      </c>
      <c r="I56" s="74" t="s">
        <v>104</v>
      </c>
      <c r="J56" s="74" t="s">
        <v>104</v>
      </c>
      <c r="K56" s="74" t="s">
        <v>104</v>
      </c>
      <c r="L56" s="74" t="s">
        <v>104</v>
      </c>
      <c r="M56" s="74">
        <v>5</v>
      </c>
      <c r="N56" s="74" t="s">
        <v>104</v>
      </c>
      <c r="O56" s="74" t="s">
        <v>104</v>
      </c>
      <c r="P56" s="74" t="s">
        <v>104</v>
      </c>
      <c r="Q56" s="90" t="s">
        <v>104</v>
      </c>
      <c r="T56">
        <f t="shared" si="49"/>
        <v>5</v>
      </c>
      <c r="U56">
        <f t="shared" si="50"/>
        <v>0</v>
      </c>
      <c r="V56">
        <f t="shared" si="51"/>
        <v>0</v>
      </c>
      <c r="W56">
        <f t="shared" si="52"/>
        <v>0</v>
      </c>
      <c r="X56">
        <f t="shared" si="53"/>
        <v>0</v>
      </c>
      <c r="Y56">
        <f t="shared" si="54"/>
        <v>0</v>
      </c>
      <c r="Z56">
        <f t="shared" si="55"/>
        <v>0</v>
      </c>
      <c r="AA56">
        <f t="shared" si="56"/>
        <v>0</v>
      </c>
      <c r="AB56">
        <f t="shared" si="57"/>
        <v>0</v>
      </c>
      <c r="AC56">
        <f t="shared" si="58"/>
        <v>0</v>
      </c>
      <c r="AD56">
        <f t="shared" si="59"/>
        <v>0</v>
      </c>
      <c r="AE56">
        <f t="shared" si="60"/>
        <v>0</v>
      </c>
      <c r="AF56">
        <f t="shared" si="61"/>
        <v>0</v>
      </c>
      <c r="AH56">
        <f t="shared" si="62"/>
        <v>0</v>
      </c>
      <c r="AI56">
        <f t="shared" si="63"/>
        <v>0</v>
      </c>
      <c r="AJ56">
        <f t="shared" si="64"/>
        <v>0</v>
      </c>
      <c r="AK56">
        <f t="shared" si="65"/>
        <v>0</v>
      </c>
      <c r="AL56">
        <f t="shared" si="66"/>
        <v>0</v>
      </c>
      <c r="AM56">
        <f t="shared" si="67"/>
        <v>0</v>
      </c>
      <c r="AN56">
        <f t="shared" si="68"/>
        <v>0</v>
      </c>
      <c r="AO56">
        <f t="shared" si="69"/>
        <v>0</v>
      </c>
      <c r="AP56">
        <f t="shared" si="70"/>
        <v>5</v>
      </c>
      <c r="AQ56">
        <f t="shared" si="71"/>
        <v>0</v>
      </c>
      <c r="AR56">
        <f t="shared" si="72"/>
        <v>0</v>
      </c>
      <c r="AS56">
        <f t="shared" si="73"/>
        <v>0</v>
      </c>
      <c r="AT56">
        <f t="shared" si="74"/>
        <v>0</v>
      </c>
      <c r="AV56">
        <f t="shared" si="75"/>
        <v>12</v>
      </c>
      <c r="AW56">
        <f t="shared" si="76"/>
        <v>5</v>
      </c>
      <c r="BB56">
        <v>52</v>
      </c>
      <c r="BF56">
        <f t="shared" si="79"/>
        <v>10</v>
      </c>
      <c r="BG56">
        <f t="shared" si="80"/>
        <v>0</v>
      </c>
      <c r="BH56">
        <f t="shared" si="81"/>
        <v>0</v>
      </c>
      <c r="BI56">
        <f t="shared" si="82"/>
        <v>0</v>
      </c>
      <c r="BJ56">
        <f t="shared" si="83"/>
        <v>0</v>
      </c>
      <c r="BK56">
        <f t="shared" si="84"/>
        <v>0</v>
      </c>
      <c r="BL56">
        <f t="shared" si="85"/>
        <v>0</v>
      </c>
      <c r="BM56">
        <f t="shared" si="86"/>
        <v>0</v>
      </c>
      <c r="BN56">
        <f t="shared" si="87"/>
        <v>0</v>
      </c>
      <c r="BO56">
        <f t="shared" si="88"/>
        <v>10</v>
      </c>
      <c r="BP56">
        <f t="shared" si="89"/>
        <v>0</v>
      </c>
      <c r="BQ56">
        <f t="shared" si="90"/>
        <v>0</v>
      </c>
      <c r="BR56">
        <f t="shared" si="91"/>
        <v>0</v>
      </c>
      <c r="BS56">
        <f t="shared" si="92"/>
        <v>0</v>
      </c>
      <c r="BU56">
        <f t="shared" si="77"/>
        <v>0</v>
      </c>
      <c r="BV56">
        <f t="shared" si="78"/>
        <v>10</v>
      </c>
    </row>
    <row r="57" spans="1:74" ht="15">
      <c r="A57" s="5">
        <f t="shared" si="47"/>
        <v>53</v>
      </c>
      <c r="B57" s="59" t="s">
        <v>182</v>
      </c>
      <c r="C57" s="5" t="s">
        <v>180</v>
      </c>
      <c r="D57" s="42">
        <f t="shared" si="48"/>
        <v>5</v>
      </c>
      <c r="E57" s="74" t="s">
        <v>104</v>
      </c>
      <c r="F57" s="74">
        <v>2</v>
      </c>
      <c r="G57" s="74" t="s">
        <v>104</v>
      </c>
      <c r="H57" s="74" t="s">
        <v>104</v>
      </c>
      <c r="I57" s="74" t="s">
        <v>104</v>
      </c>
      <c r="J57" s="74" t="s">
        <v>104</v>
      </c>
      <c r="K57" s="74">
        <v>3</v>
      </c>
      <c r="L57" s="74" t="s">
        <v>104</v>
      </c>
      <c r="M57" s="74" t="s">
        <v>104</v>
      </c>
      <c r="N57" s="74" t="s">
        <v>104</v>
      </c>
      <c r="O57" s="74" t="s">
        <v>104</v>
      </c>
      <c r="P57" s="74" t="s">
        <v>104</v>
      </c>
      <c r="Q57" s="90" t="s">
        <v>104</v>
      </c>
      <c r="T57">
        <f t="shared" si="49"/>
        <v>3</v>
      </c>
      <c r="U57">
        <f t="shared" si="50"/>
        <v>2</v>
      </c>
      <c r="V57">
        <f t="shared" si="51"/>
        <v>0</v>
      </c>
      <c r="W57">
        <f t="shared" si="52"/>
        <v>0</v>
      </c>
      <c r="X57">
        <f t="shared" si="53"/>
        <v>0</v>
      </c>
      <c r="Y57">
        <f t="shared" si="54"/>
        <v>0</v>
      </c>
      <c r="Z57">
        <f t="shared" si="55"/>
        <v>0</v>
      </c>
      <c r="AA57">
        <f t="shared" si="56"/>
        <v>0</v>
      </c>
      <c r="AB57">
        <f t="shared" si="57"/>
        <v>0</v>
      </c>
      <c r="AC57">
        <f t="shared" si="58"/>
        <v>0</v>
      </c>
      <c r="AD57">
        <f t="shared" si="59"/>
        <v>0</v>
      </c>
      <c r="AE57">
        <f t="shared" si="60"/>
        <v>0</v>
      </c>
      <c r="AF57">
        <f t="shared" si="61"/>
        <v>0</v>
      </c>
      <c r="AH57">
        <f t="shared" si="62"/>
        <v>0</v>
      </c>
      <c r="AI57">
        <f t="shared" si="63"/>
        <v>2</v>
      </c>
      <c r="AJ57">
        <f t="shared" si="64"/>
        <v>0</v>
      </c>
      <c r="AK57">
        <f t="shared" si="65"/>
        <v>0</v>
      </c>
      <c r="AL57">
        <f t="shared" si="66"/>
        <v>0</v>
      </c>
      <c r="AM57">
        <f t="shared" si="67"/>
        <v>0</v>
      </c>
      <c r="AN57">
        <f t="shared" si="68"/>
        <v>3</v>
      </c>
      <c r="AO57">
        <f t="shared" si="69"/>
        <v>0</v>
      </c>
      <c r="AP57">
        <f t="shared" si="70"/>
        <v>0</v>
      </c>
      <c r="AQ57">
        <f t="shared" si="71"/>
        <v>0</v>
      </c>
      <c r="AR57">
        <f t="shared" si="72"/>
        <v>0</v>
      </c>
      <c r="AS57">
        <f t="shared" si="73"/>
        <v>0</v>
      </c>
      <c r="AT57">
        <f t="shared" si="74"/>
        <v>0</v>
      </c>
      <c r="AV57">
        <f t="shared" si="75"/>
        <v>11</v>
      </c>
      <c r="AW57">
        <f t="shared" si="76"/>
        <v>5</v>
      </c>
      <c r="BB57">
        <v>53</v>
      </c>
      <c r="BF57">
        <f t="shared" si="79"/>
        <v>10</v>
      </c>
      <c r="BG57">
        <f t="shared" si="80"/>
        <v>0</v>
      </c>
      <c r="BH57">
        <f t="shared" si="81"/>
        <v>2</v>
      </c>
      <c r="BI57">
        <f t="shared" si="82"/>
        <v>0</v>
      </c>
      <c r="BJ57">
        <f t="shared" si="83"/>
        <v>0</v>
      </c>
      <c r="BK57">
        <f t="shared" si="84"/>
        <v>0</v>
      </c>
      <c r="BL57">
        <f t="shared" si="85"/>
        <v>0</v>
      </c>
      <c r="BM57">
        <f t="shared" si="86"/>
        <v>3</v>
      </c>
      <c r="BN57">
        <f t="shared" si="87"/>
        <v>0</v>
      </c>
      <c r="BO57">
        <f t="shared" si="88"/>
        <v>5</v>
      </c>
      <c r="BP57">
        <f t="shared" si="89"/>
        <v>0</v>
      </c>
      <c r="BQ57">
        <f t="shared" si="90"/>
        <v>0</v>
      </c>
      <c r="BR57">
        <f t="shared" si="91"/>
        <v>0</v>
      </c>
      <c r="BS57">
        <f t="shared" si="92"/>
        <v>0</v>
      </c>
      <c r="BU57">
        <f t="shared" si="77"/>
        <v>1</v>
      </c>
      <c r="BV57">
        <f t="shared" si="78"/>
        <v>11</v>
      </c>
    </row>
    <row r="58" spans="1:74" ht="15">
      <c r="A58" s="5">
        <f t="shared" si="47"/>
        <v>53</v>
      </c>
      <c r="B58" s="59" t="s">
        <v>179</v>
      </c>
      <c r="C58" s="5" t="s">
        <v>180</v>
      </c>
      <c r="D58" s="42">
        <f t="shared" si="48"/>
        <v>5</v>
      </c>
      <c r="E58" s="74" t="s">
        <v>104</v>
      </c>
      <c r="F58" s="74">
        <v>2</v>
      </c>
      <c r="G58" s="74" t="s">
        <v>104</v>
      </c>
      <c r="H58" s="74" t="s">
        <v>104</v>
      </c>
      <c r="I58" s="74" t="s">
        <v>104</v>
      </c>
      <c r="J58" s="74" t="s">
        <v>104</v>
      </c>
      <c r="K58" s="74">
        <v>3</v>
      </c>
      <c r="L58" s="74" t="s">
        <v>104</v>
      </c>
      <c r="M58" s="74" t="s">
        <v>104</v>
      </c>
      <c r="N58" s="74" t="s">
        <v>104</v>
      </c>
      <c r="O58" s="74" t="s">
        <v>104</v>
      </c>
      <c r="P58" s="74" t="s">
        <v>104</v>
      </c>
      <c r="Q58" s="90" t="s">
        <v>104</v>
      </c>
      <c r="T58">
        <f t="shared" si="49"/>
        <v>3</v>
      </c>
      <c r="U58">
        <f t="shared" si="50"/>
        <v>2</v>
      </c>
      <c r="V58">
        <f t="shared" si="51"/>
        <v>0</v>
      </c>
      <c r="W58">
        <f t="shared" si="52"/>
        <v>0</v>
      </c>
      <c r="X58">
        <f t="shared" si="53"/>
        <v>0</v>
      </c>
      <c r="Y58">
        <f t="shared" si="54"/>
        <v>0</v>
      </c>
      <c r="Z58">
        <f t="shared" si="55"/>
        <v>0</v>
      </c>
      <c r="AA58">
        <f t="shared" si="56"/>
        <v>0</v>
      </c>
      <c r="AB58">
        <f t="shared" si="57"/>
        <v>0</v>
      </c>
      <c r="AC58">
        <f t="shared" si="58"/>
        <v>0</v>
      </c>
      <c r="AD58">
        <f t="shared" si="59"/>
        <v>0</v>
      </c>
      <c r="AE58">
        <f t="shared" si="60"/>
        <v>0</v>
      </c>
      <c r="AF58">
        <f t="shared" si="61"/>
        <v>0</v>
      </c>
      <c r="AH58">
        <f t="shared" si="62"/>
        <v>0</v>
      </c>
      <c r="AI58">
        <f t="shared" si="63"/>
        <v>2</v>
      </c>
      <c r="AJ58">
        <f t="shared" si="64"/>
        <v>0</v>
      </c>
      <c r="AK58">
        <f t="shared" si="65"/>
        <v>0</v>
      </c>
      <c r="AL58">
        <f t="shared" si="66"/>
        <v>0</v>
      </c>
      <c r="AM58">
        <f t="shared" si="67"/>
        <v>0</v>
      </c>
      <c r="AN58">
        <f t="shared" si="68"/>
        <v>3</v>
      </c>
      <c r="AO58">
        <f t="shared" si="69"/>
        <v>0</v>
      </c>
      <c r="AP58">
        <f t="shared" si="70"/>
        <v>0</v>
      </c>
      <c r="AQ58">
        <f t="shared" si="71"/>
        <v>0</v>
      </c>
      <c r="AR58">
        <f t="shared" si="72"/>
        <v>0</v>
      </c>
      <c r="AS58">
        <f t="shared" si="73"/>
        <v>0</v>
      </c>
      <c r="AT58">
        <f t="shared" si="74"/>
        <v>0</v>
      </c>
      <c r="AV58">
        <f t="shared" si="75"/>
        <v>11</v>
      </c>
      <c r="AW58">
        <f t="shared" si="76"/>
        <v>5</v>
      </c>
      <c r="BB58">
        <v>54</v>
      </c>
      <c r="BF58">
        <f t="shared" si="79"/>
        <v>10</v>
      </c>
      <c r="BG58">
        <f t="shared" si="80"/>
        <v>0</v>
      </c>
      <c r="BH58">
        <f t="shared" si="81"/>
        <v>4</v>
      </c>
      <c r="BI58">
        <f t="shared" si="82"/>
        <v>0</v>
      </c>
      <c r="BJ58">
        <f t="shared" si="83"/>
        <v>0</v>
      </c>
      <c r="BK58">
        <f t="shared" si="84"/>
        <v>0</v>
      </c>
      <c r="BL58">
        <f t="shared" si="85"/>
        <v>0</v>
      </c>
      <c r="BM58">
        <f t="shared" si="86"/>
        <v>6</v>
      </c>
      <c r="BN58">
        <f t="shared" si="87"/>
        <v>0</v>
      </c>
      <c r="BO58">
        <f t="shared" si="88"/>
        <v>0</v>
      </c>
      <c r="BP58">
        <f t="shared" si="89"/>
        <v>0</v>
      </c>
      <c r="BQ58">
        <f t="shared" si="90"/>
        <v>0</v>
      </c>
      <c r="BR58">
        <f t="shared" si="91"/>
        <v>0</v>
      </c>
      <c r="BS58">
        <f t="shared" si="92"/>
        <v>0</v>
      </c>
      <c r="BU58">
        <f t="shared" si="77"/>
        <v>0</v>
      </c>
      <c r="BV58">
        <f t="shared" si="78"/>
        <v>10</v>
      </c>
    </row>
    <row r="59" spans="1:74" ht="15">
      <c r="A59" s="5">
        <f t="shared" si="47"/>
        <v>55</v>
      </c>
      <c r="B59" s="102" t="s">
        <v>287</v>
      </c>
      <c r="C59" s="78" t="s">
        <v>139</v>
      </c>
      <c r="D59" s="42">
        <f t="shared" si="48"/>
        <v>5</v>
      </c>
      <c r="E59" s="74" t="s">
        <v>104</v>
      </c>
      <c r="F59" s="74" t="s">
        <v>104</v>
      </c>
      <c r="G59" s="74" t="s">
        <v>104</v>
      </c>
      <c r="H59" s="74" t="s">
        <v>104</v>
      </c>
      <c r="I59" s="74" t="s">
        <v>104</v>
      </c>
      <c r="J59" s="74" t="s">
        <v>104</v>
      </c>
      <c r="K59" s="74" t="s">
        <v>104</v>
      </c>
      <c r="L59" s="74">
        <v>0</v>
      </c>
      <c r="M59" s="74">
        <v>1</v>
      </c>
      <c r="N59" s="74" t="s">
        <v>104</v>
      </c>
      <c r="O59" s="74">
        <v>3</v>
      </c>
      <c r="P59" s="74">
        <v>1</v>
      </c>
      <c r="Q59" s="90" t="s">
        <v>104</v>
      </c>
      <c r="T59">
        <f t="shared" si="49"/>
        <v>3</v>
      </c>
      <c r="U59">
        <f t="shared" si="50"/>
        <v>1</v>
      </c>
      <c r="V59">
        <f t="shared" si="51"/>
        <v>1</v>
      </c>
      <c r="W59">
        <f t="shared" si="52"/>
        <v>0</v>
      </c>
      <c r="X59">
        <f t="shared" si="53"/>
        <v>0</v>
      </c>
      <c r="Y59">
        <f t="shared" si="54"/>
        <v>0</v>
      </c>
      <c r="Z59">
        <f t="shared" si="55"/>
        <v>0</v>
      </c>
      <c r="AA59">
        <f t="shared" si="56"/>
        <v>0</v>
      </c>
      <c r="AB59">
        <f t="shared" si="57"/>
        <v>0</v>
      </c>
      <c r="AC59">
        <f t="shared" si="58"/>
        <v>0</v>
      </c>
      <c r="AD59">
        <f t="shared" si="59"/>
        <v>0</v>
      </c>
      <c r="AE59">
        <f t="shared" si="60"/>
        <v>0</v>
      </c>
      <c r="AF59">
        <f t="shared" si="61"/>
        <v>0</v>
      </c>
      <c r="AH59">
        <f t="shared" si="62"/>
        <v>0</v>
      </c>
      <c r="AI59">
        <f t="shared" si="63"/>
        <v>0</v>
      </c>
      <c r="AJ59">
        <f t="shared" si="64"/>
        <v>0</v>
      </c>
      <c r="AK59">
        <f t="shared" si="65"/>
        <v>0</v>
      </c>
      <c r="AL59">
        <f t="shared" si="66"/>
        <v>0</v>
      </c>
      <c r="AM59">
        <f t="shared" si="67"/>
        <v>0</v>
      </c>
      <c r="AN59">
        <f t="shared" si="68"/>
        <v>0</v>
      </c>
      <c r="AO59">
        <f t="shared" si="69"/>
        <v>0</v>
      </c>
      <c r="AP59">
        <f t="shared" si="70"/>
        <v>1</v>
      </c>
      <c r="AQ59">
        <f t="shared" si="71"/>
        <v>0</v>
      </c>
      <c r="AR59">
        <f t="shared" si="72"/>
        <v>3</v>
      </c>
      <c r="AS59">
        <f t="shared" si="73"/>
        <v>1</v>
      </c>
      <c r="AT59">
        <f t="shared" si="74"/>
        <v>0</v>
      </c>
      <c r="AV59">
        <f t="shared" si="75"/>
        <v>9</v>
      </c>
      <c r="AW59">
        <f t="shared" si="76"/>
        <v>5</v>
      </c>
      <c r="BB59">
        <v>55</v>
      </c>
      <c r="BF59">
        <f t="shared" si="79"/>
        <v>10</v>
      </c>
      <c r="BG59">
        <f t="shared" si="80"/>
        <v>0</v>
      </c>
      <c r="BH59">
        <f t="shared" si="81"/>
        <v>2</v>
      </c>
      <c r="BI59">
        <f t="shared" si="82"/>
        <v>0</v>
      </c>
      <c r="BJ59">
        <f t="shared" si="83"/>
        <v>0</v>
      </c>
      <c r="BK59">
        <f t="shared" si="84"/>
        <v>0</v>
      </c>
      <c r="BL59">
        <f t="shared" si="85"/>
        <v>0</v>
      </c>
      <c r="BM59">
        <f t="shared" si="86"/>
        <v>3</v>
      </c>
      <c r="BN59">
        <f t="shared" si="87"/>
        <v>0</v>
      </c>
      <c r="BO59">
        <f t="shared" si="88"/>
        <v>1</v>
      </c>
      <c r="BP59">
        <f t="shared" si="89"/>
        <v>0</v>
      </c>
      <c r="BQ59">
        <f t="shared" si="90"/>
        <v>3</v>
      </c>
      <c r="BR59">
        <f t="shared" si="91"/>
        <v>1</v>
      </c>
      <c r="BS59">
        <f t="shared" si="92"/>
        <v>0</v>
      </c>
      <c r="BU59">
        <f t="shared" si="77"/>
        <v>1</v>
      </c>
      <c r="BV59">
        <f t="shared" si="78"/>
        <v>11</v>
      </c>
    </row>
    <row r="60" spans="1:74" ht="15">
      <c r="A60" s="5">
        <f t="shared" si="47"/>
        <v>56</v>
      </c>
      <c r="B60" s="59" t="s">
        <v>220</v>
      </c>
      <c r="C60" s="5" t="s">
        <v>8</v>
      </c>
      <c r="D60" s="42">
        <f t="shared" si="48"/>
        <v>5</v>
      </c>
      <c r="E60" s="74">
        <v>1</v>
      </c>
      <c r="F60" s="74" t="s">
        <v>104</v>
      </c>
      <c r="G60" s="74" t="s">
        <v>104</v>
      </c>
      <c r="H60" s="74" t="s">
        <v>104</v>
      </c>
      <c r="I60" s="74" t="s">
        <v>104</v>
      </c>
      <c r="J60" s="74" t="s">
        <v>104</v>
      </c>
      <c r="K60" s="74" t="s">
        <v>104</v>
      </c>
      <c r="L60" s="74">
        <v>0</v>
      </c>
      <c r="M60" s="74">
        <v>2</v>
      </c>
      <c r="N60" s="74">
        <v>1</v>
      </c>
      <c r="O60" s="74" t="s">
        <v>104</v>
      </c>
      <c r="P60" s="74">
        <v>0</v>
      </c>
      <c r="Q60" s="90">
        <v>1</v>
      </c>
      <c r="T60">
        <f t="shared" si="49"/>
        <v>2</v>
      </c>
      <c r="U60">
        <f t="shared" si="50"/>
        <v>1</v>
      </c>
      <c r="V60">
        <f t="shared" si="51"/>
        <v>1</v>
      </c>
      <c r="W60">
        <f t="shared" si="52"/>
        <v>1</v>
      </c>
      <c r="X60">
        <f t="shared" si="53"/>
        <v>0</v>
      </c>
      <c r="Y60">
        <f t="shared" si="54"/>
        <v>0</v>
      </c>
      <c r="Z60">
        <f t="shared" si="55"/>
        <v>0</v>
      </c>
      <c r="AA60">
        <f t="shared" si="56"/>
        <v>0</v>
      </c>
      <c r="AB60">
        <f t="shared" si="57"/>
        <v>0</v>
      </c>
      <c r="AC60">
        <f t="shared" si="58"/>
        <v>0</v>
      </c>
      <c r="AD60">
        <f t="shared" si="59"/>
        <v>0</v>
      </c>
      <c r="AE60">
        <f t="shared" si="60"/>
        <v>0</v>
      </c>
      <c r="AF60">
        <f t="shared" si="61"/>
        <v>0</v>
      </c>
      <c r="AH60">
        <f t="shared" si="62"/>
        <v>1</v>
      </c>
      <c r="AI60">
        <f t="shared" si="63"/>
        <v>0</v>
      </c>
      <c r="AJ60">
        <f t="shared" si="64"/>
        <v>0</v>
      </c>
      <c r="AK60">
        <f t="shared" si="65"/>
        <v>0</v>
      </c>
      <c r="AL60">
        <f t="shared" si="66"/>
        <v>0</v>
      </c>
      <c r="AM60">
        <f t="shared" si="67"/>
        <v>0</v>
      </c>
      <c r="AN60">
        <f t="shared" si="68"/>
        <v>0</v>
      </c>
      <c r="AO60">
        <f t="shared" si="69"/>
        <v>0</v>
      </c>
      <c r="AP60">
        <f t="shared" si="70"/>
        <v>2</v>
      </c>
      <c r="AQ60">
        <f t="shared" si="71"/>
        <v>1</v>
      </c>
      <c r="AR60">
        <f t="shared" si="72"/>
        <v>0</v>
      </c>
      <c r="AS60">
        <f t="shared" si="73"/>
        <v>0</v>
      </c>
      <c r="AT60">
        <f t="shared" si="74"/>
        <v>1</v>
      </c>
      <c r="AV60">
        <f t="shared" si="75"/>
        <v>7</v>
      </c>
      <c r="AW60">
        <f t="shared" si="76"/>
        <v>5</v>
      </c>
      <c r="BB60">
        <v>56</v>
      </c>
      <c r="BF60">
        <f t="shared" si="79"/>
        <v>10</v>
      </c>
      <c r="BG60">
        <f t="shared" si="80"/>
        <v>1</v>
      </c>
      <c r="BH60">
        <f t="shared" si="81"/>
        <v>0</v>
      </c>
      <c r="BI60">
        <f t="shared" si="82"/>
        <v>0</v>
      </c>
      <c r="BJ60">
        <f t="shared" si="83"/>
        <v>0</v>
      </c>
      <c r="BK60">
        <f t="shared" si="84"/>
        <v>0</v>
      </c>
      <c r="BL60">
        <f t="shared" si="85"/>
        <v>0</v>
      </c>
      <c r="BM60">
        <f t="shared" si="86"/>
        <v>0</v>
      </c>
      <c r="BN60">
        <f t="shared" si="87"/>
        <v>0</v>
      </c>
      <c r="BO60">
        <f t="shared" si="88"/>
        <v>3</v>
      </c>
      <c r="BP60">
        <f t="shared" si="89"/>
        <v>1</v>
      </c>
      <c r="BQ60">
        <f t="shared" si="90"/>
        <v>3</v>
      </c>
      <c r="BR60">
        <f t="shared" si="91"/>
        <v>1</v>
      </c>
      <c r="BS60">
        <f t="shared" si="92"/>
        <v>1</v>
      </c>
      <c r="BU60">
        <f t="shared" si="77"/>
        <v>0</v>
      </c>
      <c r="BV60">
        <f t="shared" si="78"/>
        <v>10</v>
      </c>
    </row>
    <row r="61" spans="1:74" ht="15">
      <c r="A61" s="5">
        <f t="shared" si="47"/>
        <v>57</v>
      </c>
      <c r="B61" s="59" t="s">
        <v>181</v>
      </c>
      <c r="C61" s="5" t="s">
        <v>180</v>
      </c>
      <c r="D61" s="42">
        <f t="shared" si="48"/>
        <v>4</v>
      </c>
      <c r="E61" s="74" t="s">
        <v>104</v>
      </c>
      <c r="F61" s="74" t="s">
        <v>104</v>
      </c>
      <c r="G61" s="74" t="s">
        <v>104</v>
      </c>
      <c r="H61" s="74" t="s">
        <v>104</v>
      </c>
      <c r="I61" s="74" t="s">
        <v>104</v>
      </c>
      <c r="J61" s="74" t="s">
        <v>104</v>
      </c>
      <c r="K61" s="74">
        <v>4</v>
      </c>
      <c r="L61" s="74" t="s">
        <v>104</v>
      </c>
      <c r="M61" s="74" t="s">
        <v>104</v>
      </c>
      <c r="N61" s="74" t="s">
        <v>104</v>
      </c>
      <c r="O61" s="74" t="s">
        <v>104</v>
      </c>
      <c r="P61" s="74" t="s">
        <v>104</v>
      </c>
      <c r="Q61" s="90" t="s">
        <v>104</v>
      </c>
      <c r="T61">
        <f t="shared" si="49"/>
        <v>4</v>
      </c>
      <c r="U61">
        <f t="shared" si="50"/>
        <v>0</v>
      </c>
      <c r="V61">
        <f t="shared" si="51"/>
        <v>0</v>
      </c>
      <c r="W61">
        <f t="shared" si="52"/>
        <v>0</v>
      </c>
      <c r="X61">
        <f t="shared" si="53"/>
        <v>0</v>
      </c>
      <c r="Y61">
        <f t="shared" si="54"/>
        <v>0</v>
      </c>
      <c r="Z61">
        <f t="shared" si="55"/>
        <v>0</v>
      </c>
      <c r="AA61">
        <f t="shared" si="56"/>
        <v>0</v>
      </c>
      <c r="AB61">
        <f t="shared" si="57"/>
        <v>0</v>
      </c>
      <c r="AC61">
        <f t="shared" si="58"/>
        <v>0</v>
      </c>
      <c r="AD61">
        <f t="shared" si="59"/>
        <v>0</v>
      </c>
      <c r="AE61">
        <f t="shared" si="60"/>
        <v>0</v>
      </c>
      <c r="AF61">
        <f t="shared" si="61"/>
        <v>0</v>
      </c>
      <c r="AH61">
        <f t="shared" si="62"/>
        <v>0</v>
      </c>
      <c r="AI61">
        <f t="shared" si="63"/>
        <v>0</v>
      </c>
      <c r="AJ61">
        <f t="shared" si="64"/>
        <v>0</v>
      </c>
      <c r="AK61">
        <f t="shared" si="65"/>
        <v>0</v>
      </c>
      <c r="AL61">
        <f t="shared" si="66"/>
        <v>0</v>
      </c>
      <c r="AM61">
        <f t="shared" si="67"/>
        <v>0</v>
      </c>
      <c r="AN61">
        <f t="shared" si="68"/>
        <v>4</v>
      </c>
      <c r="AO61">
        <f t="shared" si="69"/>
        <v>0</v>
      </c>
      <c r="AP61">
        <f t="shared" si="70"/>
        <v>0</v>
      </c>
      <c r="AQ61">
        <f t="shared" si="71"/>
        <v>0</v>
      </c>
      <c r="AR61">
        <f t="shared" si="72"/>
        <v>0</v>
      </c>
      <c r="AS61">
        <f t="shared" si="73"/>
        <v>0</v>
      </c>
      <c r="AT61">
        <f t="shared" si="74"/>
        <v>0</v>
      </c>
      <c r="AV61">
        <f t="shared" si="75"/>
        <v>12</v>
      </c>
      <c r="AW61">
        <f t="shared" si="76"/>
        <v>4</v>
      </c>
      <c r="BB61">
        <v>57</v>
      </c>
      <c r="BF61">
        <f t="shared" si="79"/>
        <v>9</v>
      </c>
      <c r="BG61">
        <f t="shared" si="80"/>
        <v>1</v>
      </c>
      <c r="BH61">
        <f t="shared" si="81"/>
        <v>0</v>
      </c>
      <c r="BI61">
        <f t="shared" si="82"/>
        <v>0</v>
      </c>
      <c r="BJ61">
        <f t="shared" si="83"/>
        <v>0</v>
      </c>
      <c r="BK61">
        <f t="shared" si="84"/>
        <v>0</v>
      </c>
      <c r="BL61">
        <f t="shared" si="85"/>
        <v>0</v>
      </c>
      <c r="BM61">
        <f t="shared" si="86"/>
        <v>4</v>
      </c>
      <c r="BN61">
        <f t="shared" si="87"/>
        <v>0</v>
      </c>
      <c r="BO61">
        <f t="shared" si="88"/>
        <v>2</v>
      </c>
      <c r="BP61">
        <f t="shared" si="89"/>
        <v>1</v>
      </c>
      <c r="BQ61">
        <f t="shared" si="90"/>
        <v>0</v>
      </c>
      <c r="BR61">
        <f t="shared" si="91"/>
        <v>0</v>
      </c>
      <c r="BS61">
        <f t="shared" si="92"/>
        <v>1</v>
      </c>
      <c r="BU61">
        <f t="shared" si="77"/>
        <v>1</v>
      </c>
      <c r="BV61">
        <f t="shared" si="78"/>
        <v>10</v>
      </c>
    </row>
    <row r="62" spans="1:74" ht="15">
      <c r="A62" s="5">
        <f t="shared" si="47"/>
        <v>58</v>
      </c>
      <c r="B62" s="59" t="s">
        <v>192</v>
      </c>
      <c r="C62" s="78" t="s">
        <v>315</v>
      </c>
      <c r="D62" s="42">
        <f t="shared" si="48"/>
        <v>4</v>
      </c>
      <c r="E62" s="74" t="s">
        <v>104</v>
      </c>
      <c r="F62" s="74" t="s">
        <v>104</v>
      </c>
      <c r="G62" s="74" t="s">
        <v>104</v>
      </c>
      <c r="H62" s="74" t="s">
        <v>104</v>
      </c>
      <c r="I62" s="74" t="s">
        <v>104</v>
      </c>
      <c r="J62" s="74" t="s">
        <v>104</v>
      </c>
      <c r="K62" s="74">
        <v>4</v>
      </c>
      <c r="L62" s="74">
        <v>0</v>
      </c>
      <c r="M62" s="74" t="s">
        <v>104</v>
      </c>
      <c r="N62" s="74" t="s">
        <v>104</v>
      </c>
      <c r="O62" s="74" t="s">
        <v>104</v>
      </c>
      <c r="P62" s="74" t="s">
        <v>104</v>
      </c>
      <c r="Q62" s="90" t="s">
        <v>104</v>
      </c>
      <c r="T62">
        <f t="shared" si="49"/>
        <v>4</v>
      </c>
      <c r="U62">
        <f t="shared" si="50"/>
        <v>0</v>
      </c>
      <c r="V62">
        <f t="shared" si="51"/>
        <v>0</v>
      </c>
      <c r="W62">
        <f t="shared" si="52"/>
        <v>0</v>
      </c>
      <c r="X62">
        <f t="shared" si="53"/>
        <v>0</v>
      </c>
      <c r="Y62">
        <f t="shared" si="54"/>
        <v>0</v>
      </c>
      <c r="Z62">
        <f t="shared" si="55"/>
        <v>0</v>
      </c>
      <c r="AA62">
        <f t="shared" si="56"/>
        <v>0</v>
      </c>
      <c r="AB62">
        <f t="shared" si="57"/>
        <v>0</v>
      </c>
      <c r="AC62">
        <f t="shared" si="58"/>
        <v>0</v>
      </c>
      <c r="AD62">
        <f t="shared" si="59"/>
        <v>0</v>
      </c>
      <c r="AE62">
        <f t="shared" si="60"/>
        <v>0</v>
      </c>
      <c r="AF62">
        <f t="shared" si="61"/>
        <v>0</v>
      </c>
      <c r="AH62">
        <f t="shared" si="62"/>
        <v>0</v>
      </c>
      <c r="AI62">
        <f t="shared" si="63"/>
        <v>0</v>
      </c>
      <c r="AJ62">
        <f t="shared" si="64"/>
        <v>0</v>
      </c>
      <c r="AK62">
        <f t="shared" si="65"/>
        <v>0</v>
      </c>
      <c r="AL62">
        <f t="shared" si="66"/>
        <v>0</v>
      </c>
      <c r="AM62">
        <f t="shared" si="67"/>
        <v>0</v>
      </c>
      <c r="AN62">
        <f t="shared" si="68"/>
        <v>4</v>
      </c>
      <c r="AO62">
        <f t="shared" si="69"/>
        <v>0</v>
      </c>
      <c r="AP62">
        <f t="shared" si="70"/>
        <v>0</v>
      </c>
      <c r="AQ62">
        <f t="shared" si="71"/>
        <v>0</v>
      </c>
      <c r="AR62">
        <f t="shared" si="72"/>
        <v>0</v>
      </c>
      <c r="AS62">
        <f t="shared" si="73"/>
        <v>0</v>
      </c>
      <c r="AT62">
        <f t="shared" si="74"/>
        <v>0</v>
      </c>
      <c r="AV62">
        <f t="shared" si="75"/>
        <v>11</v>
      </c>
      <c r="AW62">
        <f t="shared" si="76"/>
        <v>4</v>
      </c>
      <c r="BB62">
        <v>58</v>
      </c>
      <c r="BF62">
        <f t="shared" si="79"/>
        <v>8</v>
      </c>
      <c r="BG62">
        <f t="shared" si="80"/>
        <v>0</v>
      </c>
      <c r="BH62">
        <f t="shared" si="81"/>
        <v>0</v>
      </c>
      <c r="BI62">
        <f t="shared" si="82"/>
        <v>0</v>
      </c>
      <c r="BJ62">
        <f t="shared" si="83"/>
        <v>0</v>
      </c>
      <c r="BK62">
        <f t="shared" si="84"/>
        <v>0</v>
      </c>
      <c r="BL62">
        <f t="shared" si="85"/>
        <v>0</v>
      </c>
      <c r="BM62">
        <f t="shared" si="86"/>
        <v>8</v>
      </c>
      <c r="BN62">
        <f t="shared" si="87"/>
        <v>0</v>
      </c>
      <c r="BO62">
        <f t="shared" si="88"/>
        <v>0</v>
      </c>
      <c r="BP62">
        <f t="shared" si="89"/>
        <v>0</v>
      </c>
      <c r="BQ62">
        <f t="shared" si="90"/>
        <v>0</v>
      </c>
      <c r="BR62">
        <f t="shared" si="91"/>
        <v>0</v>
      </c>
      <c r="BS62">
        <f t="shared" si="92"/>
        <v>0</v>
      </c>
      <c r="BU62">
        <f t="shared" si="77"/>
        <v>0</v>
      </c>
      <c r="BV62">
        <f t="shared" si="78"/>
        <v>8</v>
      </c>
    </row>
    <row r="63" spans="1:74" ht="15">
      <c r="A63" s="5">
        <f t="shared" si="47"/>
        <v>59</v>
      </c>
      <c r="B63" s="59" t="s">
        <v>239</v>
      </c>
      <c r="C63" s="5" t="s">
        <v>136</v>
      </c>
      <c r="D63" s="42">
        <f t="shared" si="48"/>
        <v>4</v>
      </c>
      <c r="E63" s="74" t="s">
        <v>104</v>
      </c>
      <c r="F63" s="74">
        <v>4</v>
      </c>
      <c r="G63" s="74" t="s">
        <v>104</v>
      </c>
      <c r="H63" s="74" t="s">
        <v>104</v>
      </c>
      <c r="I63" s="74" t="s">
        <v>104</v>
      </c>
      <c r="J63" s="74" t="s">
        <v>104</v>
      </c>
      <c r="K63" s="74" t="s">
        <v>104</v>
      </c>
      <c r="L63" s="74" t="s">
        <v>104</v>
      </c>
      <c r="M63" s="74" t="s">
        <v>104</v>
      </c>
      <c r="N63" s="74" t="s">
        <v>104</v>
      </c>
      <c r="O63" s="74" t="s">
        <v>104</v>
      </c>
      <c r="P63" s="74" t="s">
        <v>104</v>
      </c>
      <c r="Q63" s="90" t="s">
        <v>104</v>
      </c>
      <c r="T63">
        <f t="shared" si="49"/>
        <v>4</v>
      </c>
      <c r="U63">
        <f t="shared" si="50"/>
        <v>0</v>
      </c>
      <c r="V63">
        <f t="shared" si="51"/>
        <v>0</v>
      </c>
      <c r="W63">
        <f t="shared" si="52"/>
        <v>0</v>
      </c>
      <c r="X63">
        <f t="shared" si="53"/>
        <v>0</v>
      </c>
      <c r="Y63">
        <f t="shared" si="54"/>
        <v>0</v>
      </c>
      <c r="Z63">
        <f t="shared" si="55"/>
        <v>0</v>
      </c>
      <c r="AA63">
        <f t="shared" si="56"/>
        <v>0</v>
      </c>
      <c r="AB63">
        <f t="shared" si="57"/>
        <v>0</v>
      </c>
      <c r="AC63">
        <f t="shared" si="58"/>
        <v>0</v>
      </c>
      <c r="AD63">
        <f t="shared" si="59"/>
        <v>0</v>
      </c>
      <c r="AE63">
        <f t="shared" si="60"/>
        <v>0</v>
      </c>
      <c r="AF63">
        <f t="shared" si="61"/>
        <v>0</v>
      </c>
      <c r="AH63">
        <f t="shared" si="62"/>
        <v>0</v>
      </c>
      <c r="AI63">
        <f t="shared" si="63"/>
        <v>4</v>
      </c>
      <c r="AJ63">
        <f t="shared" si="64"/>
        <v>0</v>
      </c>
      <c r="AK63">
        <f t="shared" si="65"/>
        <v>0</v>
      </c>
      <c r="AL63">
        <f t="shared" si="66"/>
        <v>0</v>
      </c>
      <c r="AM63">
        <f t="shared" si="67"/>
        <v>0</v>
      </c>
      <c r="AN63">
        <f t="shared" si="68"/>
        <v>0</v>
      </c>
      <c r="AO63">
        <f t="shared" si="69"/>
        <v>0</v>
      </c>
      <c r="AP63">
        <f t="shared" si="70"/>
        <v>0</v>
      </c>
      <c r="AQ63">
        <f t="shared" si="71"/>
        <v>0</v>
      </c>
      <c r="AR63">
        <f t="shared" si="72"/>
        <v>0</v>
      </c>
      <c r="AS63">
        <f t="shared" si="73"/>
        <v>0</v>
      </c>
      <c r="AT63">
        <f t="shared" si="74"/>
        <v>0</v>
      </c>
      <c r="AV63">
        <f t="shared" si="75"/>
        <v>12</v>
      </c>
      <c r="AW63">
        <f t="shared" si="76"/>
        <v>4</v>
      </c>
      <c r="BB63">
        <v>59</v>
      </c>
      <c r="BF63">
        <f t="shared" si="79"/>
        <v>8</v>
      </c>
      <c r="BG63">
        <f t="shared" si="80"/>
        <v>0</v>
      </c>
      <c r="BH63">
        <f t="shared" si="81"/>
        <v>4</v>
      </c>
      <c r="BI63">
        <f t="shared" si="82"/>
        <v>0</v>
      </c>
      <c r="BJ63">
        <f t="shared" si="83"/>
        <v>0</v>
      </c>
      <c r="BK63">
        <f t="shared" si="84"/>
        <v>0</v>
      </c>
      <c r="BL63">
        <f t="shared" si="85"/>
        <v>0</v>
      </c>
      <c r="BM63">
        <f t="shared" si="86"/>
        <v>4</v>
      </c>
      <c r="BN63">
        <f t="shared" si="87"/>
        <v>0</v>
      </c>
      <c r="BO63">
        <f t="shared" si="88"/>
        <v>0</v>
      </c>
      <c r="BP63">
        <f t="shared" si="89"/>
        <v>0</v>
      </c>
      <c r="BQ63">
        <f t="shared" si="90"/>
        <v>0</v>
      </c>
      <c r="BR63">
        <f t="shared" si="91"/>
        <v>0</v>
      </c>
      <c r="BS63">
        <f t="shared" si="92"/>
        <v>0</v>
      </c>
      <c r="BU63">
        <f t="shared" si="77"/>
        <v>0</v>
      </c>
      <c r="BV63">
        <f t="shared" si="78"/>
        <v>8</v>
      </c>
    </row>
    <row r="64" spans="1:74" ht="15">
      <c r="A64" s="5">
        <f t="shared" si="47"/>
        <v>60</v>
      </c>
      <c r="B64" s="111" t="s">
        <v>368</v>
      </c>
      <c r="C64" s="78" t="s">
        <v>141</v>
      </c>
      <c r="D64" s="42">
        <f t="shared" si="48"/>
        <v>4</v>
      </c>
      <c r="E64" s="74" t="s">
        <v>104</v>
      </c>
      <c r="F64" s="74" t="s">
        <v>104</v>
      </c>
      <c r="G64" s="74" t="s">
        <v>104</v>
      </c>
      <c r="H64" s="74" t="s">
        <v>104</v>
      </c>
      <c r="I64" s="74" t="s">
        <v>104</v>
      </c>
      <c r="J64" s="74" t="s">
        <v>104</v>
      </c>
      <c r="K64" s="74" t="s">
        <v>104</v>
      </c>
      <c r="L64" s="74" t="s">
        <v>104</v>
      </c>
      <c r="M64" s="74" t="s">
        <v>104</v>
      </c>
      <c r="N64" s="74" t="s">
        <v>104</v>
      </c>
      <c r="O64" s="74" t="s">
        <v>104</v>
      </c>
      <c r="P64" s="74" t="s">
        <v>104</v>
      </c>
      <c r="Q64" s="90">
        <v>4</v>
      </c>
      <c r="T64">
        <f t="shared" si="49"/>
        <v>4</v>
      </c>
      <c r="U64">
        <f t="shared" si="50"/>
        <v>0</v>
      </c>
      <c r="V64">
        <f t="shared" si="51"/>
        <v>0</v>
      </c>
      <c r="W64">
        <f t="shared" si="52"/>
        <v>0</v>
      </c>
      <c r="X64">
        <f t="shared" si="53"/>
        <v>0</v>
      </c>
      <c r="Y64">
        <f t="shared" si="54"/>
        <v>0</v>
      </c>
      <c r="Z64">
        <f t="shared" si="55"/>
        <v>0</v>
      </c>
      <c r="AA64">
        <f t="shared" si="56"/>
        <v>0</v>
      </c>
      <c r="AB64">
        <f t="shared" si="57"/>
        <v>0</v>
      </c>
      <c r="AC64">
        <f t="shared" si="58"/>
        <v>0</v>
      </c>
      <c r="AD64">
        <f t="shared" si="59"/>
        <v>0</v>
      </c>
      <c r="AE64">
        <f t="shared" si="60"/>
        <v>0</v>
      </c>
      <c r="AF64">
        <f t="shared" si="61"/>
        <v>0</v>
      </c>
      <c r="AH64">
        <f t="shared" si="62"/>
        <v>0</v>
      </c>
      <c r="AI64">
        <f t="shared" si="63"/>
        <v>0</v>
      </c>
      <c r="AJ64">
        <f t="shared" si="64"/>
        <v>0</v>
      </c>
      <c r="AK64">
        <f t="shared" si="65"/>
        <v>0</v>
      </c>
      <c r="AL64">
        <f t="shared" si="66"/>
        <v>0</v>
      </c>
      <c r="AM64">
        <f t="shared" si="67"/>
        <v>0</v>
      </c>
      <c r="AN64">
        <f t="shared" si="68"/>
        <v>0</v>
      </c>
      <c r="AO64">
        <f t="shared" si="69"/>
        <v>0</v>
      </c>
      <c r="AP64">
        <f t="shared" si="70"/>
        <v>0</v>
      </c>
      <c r="AQ64">
        <f t="shared" si="71"/>
        <v>0</v>
      </c>
      <c r="AR64">
        <f t="shared" si="72"/>
        <v>0</v>
      </c>
      <c r="AS64">
        <f t="shared" si="73"/>
        <v>0</v>
      </c>
      <c r="AT64">
        <f t="shared" si="74"/>
        <v>4</v>
      </c>
      <c r="AV64">
        <f t="shared" si="75"/>
        <v>12</v>
      </c>
      <c r="AW64">
        <f t="shared" si="76"/>
        <v>4</v>
      </c>
      <c r="BB64">
        <v>60</v>
      </c>
      <c r="BF64">
        <f t="shared" si="79"/>
        <v>8</v>
      </c>
      <c r="BG64">
        <f t="shared" si="80"/>
        <v>0</v>
      </c>
      <c r="BH64">
        <f t="shared" si="81"/>
        <v>4</v>
      </c>
      <c r="BI64">
        <f t="shared" si="82"/>
        <v>0</v>
      </c>
      <c r="BJ64">
        <f t="shared" si="83"/>
        <v>0</v>
      </c>
      <c r="BK64">
        <f t="shared" si="84"/>
        <v>0</v>
      </c>
      <c r="BL64">
        <f t="shared" si="85"/>
        <v>0</v>
      </c>
      <c r="BM64">
        <f t="shared" si="86"/>
        <v>0</v>
      </c>
      <c r="BN64">
        <f t="shared" si="87"/>
        <v>0</v>
      </c>
      <c r="BO64">
        <f t="shared" si="88"/>
        <v>0</v>
      </c>
      <c r="BP64">
        <f t="shared" si="89"/>
        <v>0</v>
      </c>
      <c r="BQ64">
        <f t="shared" si="90"/>
        <v>0</v>
      </c>
      <c r="BR64">
        <f t="shared" si="91"/>
        <v>0</v>
      </c>
      <c r="BS64">
        <f t="shared" si="92"/>
        <v>4</v>
      </c>
      <c r="BU64">
        <f t="shared" si="77"/>
        <v>0</v>
      </c>
      <c r="BV64">
        <f t="shared" si="78"/>
        <v>8</v>
      </c>
    </row>
    <row r="65" spans="1:74" ht="15">
      <c r="A65" s="5">
        <f t="shared" si="47"/>
        <v>61</v>
      </c>
      <c r="B65" s="59" t="s">
        <v>184</v>
      </c>
      <c r="C65" s="5" t="s">
        <v>8</v>
      </c>
      <c r="D65" s="42">
        <f t="shared" si="48"/>
        <v>4</v>
      </c>
      <c r="E65" s="74">
        <v>3</v>
      </c>
      <c r="F65" s="74" t="s">
        <v>104</v>
      </c>
      <c r="G65" s="74" t="s">
        <v>104</v>
      </c>
      <c r="H65" s="74" t="s">
        <v>104</v>
      </c>
      <c r="I65" s="74" t="s">
        <v>104</v>
      </c>
      <c r="J65" s="74" t="s">
        <v>104</v>
      </c>
      <c r="K65" s="74" t="s">
        <v>104</v>
      </c>
      <c r="L65" s="74">
        <v>1</v>
      </c>
      <c r="M65" s="74" t="s">
        <v>104</v>
      </c>
      <c r="N65" s="74" t="s">
        <v>104</v>
      </c>
      <c r="O65" s="74" t="s">
        <v>104</v>
      </c>
      <c r="P65" s="74" t="s">
        <v>104</v>
      </c>
      <c r="Q65" s="90" t="s">
        <v>104</v>
      </c>
      <c r="T65">
        <f t="shared" si="49"/>
        <v>3</v>
      </c>
      <c r="U65">
        <f t="shared" si="50"/>
        <v>1</v>
      </c>
      <c r="V65">
        <f t="shared" si="51"/>
        <v>0</v>
      </c>
      <c r="W65">
        <f t="shared" si="52"/>
        <v>0</v>
      </c>
      <c r="X65">
        <f t="shared" si="53"/>
        <v>0</v>
      </c>
      <c r="Y65">
        <f t="shared" si="54"/>
        <v>0</v>
      </c>
      <c r="Z65">
        <f t="shared" si="55"/>
        <v>0</v>
      </c>
      <c r="AA65">
        <f t="shared" si="56"/>
        <v>0</v>
      </c>
      <c r="AB65">
        <f t="shared" si="57"/>
        <v>0</v>
      </c>
      <c r="AC65">
        <f t="shared" si="58"/>
        <v>0</v>
      </c>
      <c r="AD65">
        <f t="shared" si="59"/>
        <v>0</v>
      </c>
      <c r="AE65">
        <f t="shared" si="60"/>
        <v>0</v>
      </c>
      <c r="AF65">
        <f t="shared" si="61"/>
        <v>0</v>
      </c>
      <c r="AH65">
        <f t="shared" si="62"/>
        <v>3</v>
      </c>
      <c r="AI65">
        <f t="shared" si="63"/>
        <v>0</v>
      </c>
      <c r="AJ65">
        <f t="shared" si="64"/>
        <v>0</v>
      </c>
      <c r="AK65">
        <f t="shared" si="65"/>
        <v>0</v>
      </c>
      <c r="AL65">
        <f t="shared" si="66"/>
        <v>0</v>
      </c>
      <c r="AM65">
        <f t="shared" si="67"/>
        <v>0</v>
      </c>
      <c r="AN65">
        <f t="shared" si="68"/>
        <v>0</v>
      </c>
      <c r="AO65">
        <f t="shared" si="69"/>
        <v>1</v>
      </c>
      <c r="AP65">
        <f t="shared" si="70"/>
        <v>0</v>
      </c>
      <c r="AQ65">
        <f t="shared" si="71"/>
        <v>0</v>
      </c>
      <c r="AR65">
        <f t="shared" si="72"/>
        <v>0</v>
      </c>
      <c r="AS65">
        <f t="shared" si="73"/>
        <v>0</v>
      </c>
      <c r="AT65">
        <f t="shared" si="74"/>
        <v>0</v>
      </c>
      <c r="AV65">
        <f t="shared" si="75"/>
        <v>11</v>
      </c>
      <c r="AW65">
        <f t="shared" si="76"/>
        <v>4</v>
      </c>
      <c r="BB65">
        <v>61</v>
      </c>
      <c r="BF65">
        <f t="shared" si="79"/>
        <v>8</v>
      </c>
      <c r="BG65">
        <f t="shared" si="80"/>
        <v>3</v>
      </c>
      <c r="BH65">
        <f t="shared" si="81"/>
        <v>0</v>
      </c>
      <c r="BI65">
        <f t="shared" si="82"/>
        <v>0</v>
      </c>
      <c r="BJ65">
        <f t="shared" si="83"/>
        <v>0</v>
      </c>
      <c r="BK65">
        <f t="shared" si="84"/>
        <v>0</v>
      </c>
      <c r="BL65">
        <f t="shared" si="85"/>
        <v>0</v>
      </c>
      <c r="BM65">
        <f t="shared" si="86"/>
        <v>0</v>
      </c>
      <c r="BN65">
        <f t="shared" si="87"/>
        <v>1</v>
      </c>
      <c r="BO65">
        <f t="shared" si="88"/>
        <v>0</v>
      </c>
      <c r="BP65">
        <f t="shared" si="89"/>
        <v>0</v>
      </c>
      <c r="BQ65">
        <f t="shared" si="90"/>
        <v>0</v>
      </c>
      <c r="BR65">
        <f t="shared" si="91"/>
        <v>0</v>
      </c>
      <c r="BS65">
        <f t="shared" si="92"/>
        <v>4</v>
      </c>
      <c r="BU65">
        <f t="shared" si="77"/>
        <v>0</v>
      </c>
      <c r="BV65">
        <f t="shared" si="78"/>
        <v>8</v>
      </c>
    </row>
    <row r="66" spans="1:74" ht="15">
      <c r="A66" s="5">
        <f t="shared" si="47"/>
        <v>62</v>
      </c>
      <c r="B66" s="59" t="s">
        <v>127</v>
      </c>
      <c r="C66" s="5" t="s">
        <v>8</v>
      </c>
      <c r="D66" s="42">
        <f t="shared" si="48"/>
        <v>4</v>
      </c>
      <c r="E66" s="74" t="s">
        <v>104</v>
      </c>
      <c r="F66" s="74" t="s">
        <v>104</v>
      </c>
      <c r="G66" s="74" t="s">
        <v>104</v>
      </c>
      <c r="H66" s="74" t="s">
        <v>104</v>
      </c>
      <c r="I66" s="74" t="s">
        <v>104</v>
      </c>
      <c r="J66" s="74" t="s">
        <v>104</v>
      </c>
      <c r="K66" s="74" t="s">
        <v>104</v>
      </c>
      <c r="L66" s="74">
        <v>3</v>
      </c>
      <c r="M66" s="74">
        <v>1</v>
      </c>
      <c r="N66" s="74" t="s">
        <v>104</v>
      </c>
      <c r="O66" s="74" t="s">
        <v>104</v>
      </c>
      <c r="P66" s="74" t="s">
        <v>104</v>
      </c>
      <c r="Q66" s="90" t="s">
        <v>104</v>
      </c>
      <c r="T66">
        <f t="shared" si="49"/>
        <v>3</v>
      </c>
      <c r="U66">
        <f t="shared" si="50"/>
        <v>1</v>
      </c>
      <c r="V66">
        <f t="shared" si="51"/>
        <v>0</v>
      </c>
      <c r="W66">
        <f t="shared" si="52"/>
        <v>0</v>
      </c>
      <c r="X66">
        <f t="shared" si="53"/>
        <v>0</v>
      </c>
      <c r="Y66">
        <f t="shared" si="54"/>
        <v>0</v>
      </c>
      <c r="Z66">
        <f t="shared" si="55"/>
        <v>0</v>
      </c>
      <c r="AA66">
        <f t="shared" si="56"/>
        <v>0</v>
      </c>
      <c r="AB66">
        <f t="shared" si="57"/>
        <v>0</v>
      </c>
      <c r="AC66">
        <f t="shared" si="58"/>
        <v>0</v>
      </c>
      <c r="AD66">
        <f t="shared" si="59"/>
        <v>0</v>
      </c>
      <c r="AE66">
        <f t="shared" si="60"/>
        <v>0</v>
      </c>
      <c r="AF66">
        <f t="shared" si="61"/>
        <v>0</v>
      </c>
      <c r="AH66">
        <f t="shared" si="62"/>
        <v>0</v>
      </c>
      <c r="AI66">
        <f t="shared" si="63"/>
        <v>0</v>
      </c>
      <c r="AJ66">
        <f t="shared" si="64"/>
        <v>0</v>
      </c>
      <c r="AK66">
        <f t="shared" si="65"/>
        <v>0</v>
      </c>
      <c r="AL66">
        <f t="shared" si="66"/>
        <v>0</v>
      </c>
      <c r="AM66">
        <f t="shared" si="67"/>
        <v>0</v>
      </c>
      <c r="AN66">
        <f t="shared" si="68"/>
        <v>0</v>
      </c>
      <c r="AO66">
        <f t="shared" si="69"/>
        <v>3</v>
      </c>
      <c r="AP66">
        <f t="shared" si="70"/>
        <v>1</v>
      </c>
      <c r="AQ66">
        <f t="shared" si="71"/>
        <v>0</v>
      </c>
      <c r="AR66">
        <f t="shared" si="72"/>
        <v>0</v>
      </c>
      <c r="AS66">
        <f t="shared" si="73"/>
        <v>0</v>
      </c>
      <c r="AT66">
        <f t="shared" si="74"/>
        <v>0</v>
      </c>
      <c r="AV66">
        <f t="shared" si="75"/>
        <v>11</v>
      </c>
      <c r="AW66">
        <f t="shared" si="76"/>
        <v>4</v>
      </c>
      <c r="BB66">
        <v>62</v>
      </c>
      <c r="BF66">
        <f t="shared" si="79"/>
        <v>8</v>
      </c>
      <c r="BG66">
        <f t="shared" si="80"/>
        <v>3</v>
      </c>
      <c r="BH66">
        <f t="shared" si="81"/>
        <v>0</v>
      </c>
      <c r="BI66">
        <f t="shared" si="82"/>
        <v>0</v>
      </c>
      <c r="BJ66">
        <f t="shared" si="83"/>
        <v>0</v>
      </c>
      <c r="BK66">
        <f t="shared" si="84"/>
        <v>0</v>
      </c>
      <c r="BL66">
        <f t="shared" si="85"/>
        <v>0</v>
      </c>
      <c r="BM66">
        <f t="shared" si="86"/>
        <v>0</v>
      </c>
      <c r="BN66">
        <f t="shared" si="87"/>
        <v>4</v>
      </c>
      <c r="BO66">
        <f t="shared" si="88"/>
        <v>1</v>
      </c>
      <c r="BP66">
        <f t="shared" si="89"/>
        <v>0</v>
      </c>
      <c r="BQ66">
        <f t="shared" si="90"/>
        <v>0</v>
      </c>
      <c r="BR66">
        <f t="shared" si="91"/>
        <v>0</v>
      </c>
      <c r="BS66">
        <f t="shared" si="92"/>
        <v>0</v>
      </c>
      <c r="BU66">
        <f t="shared" si="77"/>
        <v>0</v>
      </c>
      <c r="BV66">
        <f t="shared" si="78"/>
        <v>8</v>
      </c>
    </row>
    <row r="67" spans="1:74" ht="15">
      <c r="A67" s="5">
        <f t="shared" si="47"/>
        <v>63</v>
      </c>
      <c r="B67" s="59" t="s">
        <v>290</v>
      </c>
      <c r="C67" s="5" t="s">
        <v>8</v>
      </c>
      <c r="D67" s="42">
        <f t="shared" si="48"/>
        <v>4</v>
      </c>
      <c r="E67" s="74">
        <v>0</v>
      </c>
      <c r="F67" s="74">
        <v>2</v>
      </c>
      <c r="G67" s="74">
        <v>0</v>
      </c>
      <c r="H67" s="74">
        <v>0</v>
      </c>
      <c r="I67" s="74">
        <v>2</v>
      </c>
      <c r="J67" s="74" t="s">
        <v>104</v>
      </c>
      <c r="K67" s="74" t="s">
        <v>104</v>
      </c>
      <c r="L67" s="74" t="s">
        <v>104</v>
      </c>
      <c r="M67" s="74" t="s">
        <v>104</v>
      </c>
      <c r="N67" s="74" t="s">
        <v>104</v>
      </c>
      <c r="O67" s="74" t="s">
        <v>104</v>
      </c>
      <c r="P67" s="74" t="s">
        <v>104</v>
      </c>
      <c r="Q67" s="90" t="s">
        <v>104</v>
      </c>
      <c r="T67">
        <f t="shared" si="49"/>
        <v>2</v>
      </c>
      <c r="U67">
        <f t="shared" si="50"/>
        <v>2</v>
      </c>
      <c r="V67">
        <f t="shared" si="51"/>
        <v>0</v>
      </c>
      <c r="W67">
        <f t="shared" si="52"/>
        <v>0</v>
      </c>
      <c r="X67">
        <f t="shared" si="53"/>
        <v>0</v>
      </c>
      <c r="Y67">
        <f t="shared" si="54"/>
        <v>0</v>
      </c>
      <c r="Z67">
        <f t="shared" si="55"/>
        <v>0</v>
      </c>
      <c r="AA67">
        <f t="shared" si="56"/>
        <v>0</v>
      </c>
      <c r="AB67">
        <f t="shared" si="57"/>
        <v>0</v>
      </c>
      <c r="AC67">
        <f t="shared" si="58"/>
        <v>0</v>
      </c>
      <c r="AD67">
        <f t="shared" si="59"/>
        <v>0</v>
      </c>
      <c r="AE67">
        <f t="shared" si="60"/>
        <v>0</v>
      </c>
      <c r="AF67">
        <f t="shared" si="61"/>
        <v>0</v>
      </c>
      <c r="AH67">
        <f t="shared" si="62"/>
        <v>0</v>
      </c>
      <c r="AI67">
        <f t="shared" si="63"/>
        <v>2</v>
      </c>
      <c r="AJ67">
        <f t="shared" si="64"/>
        <v>0</v>
      </c>
      <c r="AK67">
        <f t="shared" si="65"/>
        <v>0</v>
      </c>
      <c r="AL67">
        <f t="shared" si="66"/>
        <v>2</v>
      </c>
      <c r="AM67">
        <f t="shared" si="67"/>
        <v>0</v>
      </c>
      <c r="AN67">
        <f t="shared" si="68"/>
        <v>0</v>
      </c>
      <c r="AO67">
        <f t="shared" si="69"/>
        <v>0</v>
      </c>
      <c r="AP67">
        <f t="shared" si="70"/>
        <v>0</v>
      </c>
      <c r="AQ67">
        <f t="shared" si="71"/>
        <v>0</v>
      </c>
      <c r="AR67">
        <f t="shared" si="72"/>
        <v>0</v>
      </c>
      <c r="AS67">
        <f t="shared" si="73"/>
        <v>0</v>
      </c>
      <c r="AT67">
        <f t="shared" si="74"/>
        <v>0</v>
      </c>
      <c r="AV67">
        <f t="shared" si="75"/>
        <v>8</v>
      </c>
      <c r="AW67">
        <f t="shared" si="76"/>
        <v>4</v>
      </c>
      <c r="BB67">
        <v>63</v>
      </c>
      <c r="BF67">
        <f t="shared" si="79"/>
        <v>8</v>
      </c>
      <c r="BG67">
        <f t="shared" si="80"/>
        <v>0</v>
      </c>
      <c r="BH67">
        <f t="shared" si="81"/>
        <v>2</v>
      </c>
      <c r="BI67">
        <f t="shared" si="82"/>
        <v>0</v>
      </c>
      <c r="BJ67">
        <f t="shared" si="83"/>
        <v>0</v>
      </c>
      <c r="BK67">
        <f t="shared" si="84"/>
        <v>2</v>
      </c>
      <c r="BL67">
        <f t="shared" si="85"/>
        <v>0</v>
      </c>
      <c r="BM67">
        <f t="shared" si="86"/>
        <v>0</v>
      </c>
      <c r="BN67">
        <f t="shared" si="87"/>
        <v>3</v>
      </c>
      <c r="BO67">
        <f t="shared" si="88"/>
        <v>1</v>
      </c>
      <c r="BP67">
        <f t="shared" si="89"/>
        <v>0</v>
      </c>
      <c r="BQ67">
        <f t="shared" si="90"/>
        <v>0</v>
      </c>
      <c r="BR67">
        <f t="shared" si="91"/>
        <v>0</v>
      </c>
      <c r="BS67">
        <f t="shared" si="92"/>
        <v>0</v>
      </c>
      <c r="BU67">
        <f t="shared" si="77"/>
        <v>2</v>
      </c>
      <c r="BV67">
        <f t="shared" si="78"/>
        <v>10</v>
      </c>
    </row>
    <row r="68" spans="1:74" ht="15">
      <c r="A68" s="5">
        <f t="shared" si="47"/>
        <v>64</v>
      </c>
      <c r="B68" s="59" t="s">
        <v>209</v>
      </c>
      <c r="C68" s="5" t="s">
        <v>161</v>
      </c>
      <c r="D68" s="42">
        <f t="shared" si="48"/>
        <v>4</v>
      </c>
      <c r="E68" s="74" t="s">
        <v>104</v>
      </c>
      <c r="F68" s="74">
        <v>1</v>
      </c>
      <c r="G68" s="74" t="s">
        <v>104</v>
      </c>
      <c r="H68" s="74" t="s">
        <v>104</v>
      </c>
      <c r="I68" s="74" t="s">
        <v>104</v>
      </c>
      <c r="J68" s="74">
        <v>2</v>
      </c>
      <c r="K68" s="74">
        <v>1</v>
      </c>
      <c r="L68" s="74" t="s">
        <v>104</v>
      </c>
      <c r="M68" s="74" t="s">
        <v>104</v>
      </c>
      <c r="N68" s="74" t="s">
        <v>104</v>
      </c>
      <c r="O68" s="74" t="s">
        <v>104</v>
      </c>
      <c r="P68" s="74" t="s">
        <v>104</v>
      </c>
      <c r="Q68" s="90" t="s">
        <v>104</v>
      </c>
      <c r="T68">
        <f t="shared" si="49"/>
        <v>2</v>
      </c>
      <c r="U68">
        <f t="shared" si="50"/>
        <v>1</v>
      </c>
      <c r="V68">
        <f t="shared" si="51"/>
        <v>1</v>
      </c>
      <c r="W68">
        <f t="shared" si="52"/>
        <v>0</v>
      </c>
      <c r="X68">
        <f t="shared" si="53"/>
        <v>0</v>
      </c>
      <c r="Y68">
        <f t="shared" si="54"/>
        <v>0</v>
      </c>
      <c r="Z68">
        <f t="shared" si="55"/>
        <v>0</v>
      </c>
      <c r="AA68">
        <f t="shared" si="56"/>
        <v>0</v>
      </c>
      <c r="AB68">
        <f t="shared" si="57"/>
        <v>0</v>
      </c>
      <c r="AC68">
        <f t="shared" si="58"/>
        <v>0</v>
      </c>
      <c r="AD68">
        <f t="shared" si="59"/>
        <v>0</v>
      </c>
      <c r="AE68">
        <f t="shared" si="60"/>
        <v>0</v>
      </c>
      <c r="AF68">
        <f t="shared" si="61"/>
        <v>0</v>
      </c>
      <c r="AH68">
        <f t="shared" si="62"/>
        <v>0</v>
      </c>
      <c r="AI68">
        <f t="shared" si="63"/>
        <v>1</v>
      </c>
      <c r="AJ68">
        <f t="shared" si="64"/>
        <v>0</v>
      </c>
      <c r="AK68">
        <f t="shared" si="65"/>
        <v>0</v>
      </c>
      <c r="AL68">
        <f t="shared" si="66"/>
        <v>0</v>
      </c>
      <c r="AM68">
        <f t="shared" si="67"/>
        <v>2</v>
      </c>
      <c r="AN68">
        <f t="shared" si="68"/>
        <v>1</v>
      </c>
      <c r="AO68">
        <f t="shared" si="69"/>
        <v>0</v>
      </c>
      <c r="AP68">
        <f t="shared" si="70"/>
        <v>0</v>
      </c>
      <c r="AQ68">
        <f t="shared" si="71"/>
        <v>0</v>
      </c>
      <c r="AR68">
        <f t="shared" si="72"/>
        <v>0</v>
      </c>
      <c r="AS68">
        <f t="shared" si="73"/>
        <v>0</v>
      </c>
      <c r="AT68">
        <f t="shared" si="74"/>
        <v>0</v>
      </c>
      <c r="AV68">
        <f t="shared" si="75"/>
        <v>10</v>
      </c>
      <c r="AW68">
        <f t="shared" si="76"/>
        <v>4</v>
      </c>
      <c r="BB68">
        <v>64</v>
      </c>
      <c r="BF68">
        <f t="shared" si="79"/>
        <v>8</v>
      </c>
      <c r="BG68">
        <f t="shared" si="80"/>
        <v>0</v>
      </c>
      <c r="BH68">
        <f t="shared" si="81"/>
        <v>3</v>
      </c>
      <c r="BI68">
        <f t="shared" si="82"/>
        <v>0</v>
      </c>
      <c r="BJ68">
        <f t="shared" si="83"/>
        <v>0</v>
      </c>
      <c r="BK68">
        <f t="shared" si="84"/>
        <v>2</v>
      </c>
      <c r="BL68">
        <f t="shared" si="85"/>
        <v>2</v>
      </c>
      <c r="BM68">
        <f t="shared" si="86"/>
        <v>1</v>
      </c>
      <c r="BN68">
        <f t="shared" si="87"/>
        <v>0</v>
      </c>
      <c r="BO68">
        <f t="shared" si="88"/>
        <v>0</v>
      </c>
      <c r="BP68">
        <f t="shared" si="89"/>
        <v>0</v>
      </c>
      <c r="BQ68">
        <f t="shared" si="90"/>
        <v>0</v>
      </c>
      <c r="BR68">
        <f t="shared" si="91"/>
        <v>0</v>
      </c>
      <c r="BS68">
        <f t="shared" si="92"/>
        <v>0</v>
      </c>
      <c r="BU68">
        <f t="shared" si="77"/>
        <v>2</v>
      </c>
      <c r="BV68">
        <f t="shared" si="78"/>
        <v>10</v>
      </c>
    </row>
    <row r="69" spans="1:74" ht="15">
      <c r="A69" s="5">
        <f t="shared" si="47"/>
        <v>65</v>
      </c>
      <c r="B69" s="59" t="s">
        <v>207</v>
      </c>
      <c r="C69" s="5" t="s">
        <v>8</v>
      </c>
      <c r="D69" s="42">
        <f aca="true" t="shared" si="93" ref="D69:D100">SUM(E69:Q69)</f>
        <v>3.66</v>
      </c>
      <c r="E69" s="74">
        <v>2</v>
      </c>
      <c r="F69" s="74" t="s">
        <v>104</v>
      </c>
      <c r="G69" s="74" t="s">
        <v>104</v>
      </c>
      <c r="H69" s="74" t="s">
        <v>104</v>
      </c>
      <c r="I69" s="74" t="s">
        <v>104</v>
      </c>
      <c r="J69" s="74" t="s">
        <v>104</v>
      </c>
      <c r="K69" s="74" t="s">
        <v>104</v>
      </c>
      <c r="L69" s="74">
        <v>1.66</v>
      </c>
      <c r="M69" s="74" t="s">
        <v>104</v>
      </c>
      <c r="N69" s="74" t="s">
        <v>104</v>
      </c>
      <c r="O69" s="74" t="s">
        <v>104</v>
      </c>
      <c r="P69" s="74" t="s">
        <v>104</v>
      </c>
      <c r="Q69" s="90" t="s">
        <v>104</v>
      </c>
      <c r="T69">
        <f aca="true" t="shared" si="94" ref="T69:T100">LARGE(AH69:AT69,1)</f>
        <v>2</v>
      </c>
      <c r="U69">
        <f aca="true" t="shared" si="95" ref="U69:U100">LARGE(AH69:AT69,2)</f>
        <v>1.66</v>
      </c>
      <c r="V69">
        <f aca="true" t="shared" si="96" ref="V69:V100">LARGE(AH69:AT69,3)</f>
        <v>0</v>
      </c>
      <c r="W69">
        <f aca="true" t="shared" si="97" ref="W69:W100">LARGE(AH69:AT69,4)</f>
        <v>0</v>
      </c>
      <c r="X69">
        <f aca="true" t="shared" si="98" ref="X69:X100">LARGE(AH69:AT69,5)</f>
        <v>0</v>
      </c>
      <c r="Y69">
        <f aca="true" t="shared" si="99" ref="Y69:Y100">LARGE(AH69:AT69,6)</f>
        <v>0</v>
      </c>
      <c r="Z69">
        <f aca="true" t="shared" si="100" ref="Z69:Z100">LARGE(AH69:AT69,7)</f>
        <v>0</v>
      </c>
      <c r="AA69">
        <f aca="true" t="shared" si="101" ref="AA69:AA100">LARGE(AH69:AT69,8)</f>
        <v>0</v>
      </c>
      <c r="AB69">
        <f aca="true" t="shared" si="102" ref="AB69:AB100">LARGE(AH69:AT69,9)</f>
        <v>0</v>
      </c>
      <c r="AC69">
        <f aca="true" t="shared" si="103" ref="AC69:AC100">LARGE(AH69:AT69,10)</f>
        <v>0</v>
      </c>
      <c r="AD69">
        <f aca="true" t="shared" si="104" ref="AD69:AD100">LARGE(AH69:AT69,11)</f>
        <v>0</v>
      </c>
      <c r="AE69">
        <f aca="true" t="shared" si="105" ref="AE69:AE100">LARGE(AH69:AT69,12)</f>
        <v>0</v>
      </c>
      <c r="AF69">
        <f aca="true" t="shared" si="106" ref="AF69:AF100">LARGE(AH69:AT69,13)</f>
        <v>0</v>
      </c>
      <c r="AH69">
        <f aca="true" t="shared" si="107" ref="AH69:AH100">IF(E69="x",0,E69)</f>
        <v>2</v>
      </c>
      <c r="AI69">
        <f aca="true" t="shared" si="108" ref="AI69:AI100">IF(F69="x",0,F69)</f>
        <v>0</v>
      </c>
      <c r="AJ69">
        <f aca="true" t="shared" si="109" ref="AJ69:AJ100">IF(G69="x",0,G69)</f>
        <v>0</v>
      </c>
      <c r="AK69">
        <f aca="true" t="shared" si="110" ref="AK69:AK100">IF(H69="x",0,H69)</f>
        <v>0</v>
      </c>
      <c r="AL69">
        <f aca="true" t="shared" si="111" ref="AL69:AL100">IF(I69="x",0,I69)</f>
        <v>0</v>
      </c>
      <c r="AM69">
        <f aca="true" t="shared" si="112" ref="AM69:AM100">IF(J69="x",0,J69)</f>
        <v>0</v>
      </c>
      <c r="AN69">
        <f aca="true" t="shared" si="113" ref="AN69:AN100">IF(K69="x",0,K69)</f>
        <v>0</v>
      </c>
      <c r="AO69">
        <f aca="true" t="shared" si="114" ref="AO69:AO100">IF(L69="x",0,L69)</f>
        <v>1.66</v>
      </c>
      <c r="AP69">
        <f aca="true" t="shared" si="115" ref="AP69:AP100">IF(M69="x",0,M69)</f>
        <v>0</v>
      </c>
      <c r="AQ69">
        <f aca="true" t="shared" si="116" ref="AQ69:AQ100">IF(N69="x",0,N69)</f>
        <v>0</v>
      </c>
      <c r="AR69">
        <f aca="true" t="shared" si="117" ref="AR69:AR100">IF(O69="x",0,O69)</f>
        <v>0</v>
      </c>
      <c r="AS69">
        <f aca="true" t="shared" si="118" ref="AS69:AS100">IF(P69="x",0,P69)</f>
        <v>0</v>
      </c>
      <c r="AT69">
        <f aca="true" t="shared" si="119" ref="AT69:AT100">IF(Q69="x",0,Q69)</f>
        <v>0</v>
      </c>
      <c r="AV69">
        <f aca="true" t="shared" si="120" ref="AV69:AV100">COUNTIF(E69:Q69,"x")</f>
        <v>11</v>
      </c>
      <c r="AW69">
        <f aca="true" t="shared" si="121" ref="AW69:AW100">IF(AV69=13,-1,SUM(E69:Q69))</f>
        <v>3.66</v>
      </c>
      <c r="BB69">
        <v>65</v>
      </c>
      <c r="BF69">
        <f t="shared" si="79"/>
        <v>7.66</v>
      </c>
      <c r="BG69">
        <f t="shared" si="80"/>
        <v>2</v>
      </c>
      <c r="BH69">
        <f t="shared" si="81"/>
        <v>1</v>
      </c>
      <c r="BI69">
        <f t="shared" si="82"/>
        <v>0</v>
      </c>
      <c r="BJ69">
        <f t="shared" si="83"/>
        <v>0</v>
      </c>
      <c r="BK69">
        <f t="shared" si="84"/>
        <v>0</v>
      </c>
      <c r="BL69">
        <f t="shared" si="85"/>
        <v>2</v>
      </c>
      <c r="BM69">
        <f t="shared" si="86"/>
        <v>1</v>
      </c>
      <c r="BN69">
        <f t="shared" si="87"/>
        <v>1.66</v>
      </c>
      <c r="BO69">
        <f t="shared" si="88"/>
        <v>0</v>
      </c>
      <c r="BP69">
        <f t="shared" si="89"/>
        <v>0</v>
      </c>
      <c r="BQ69">
        <f t="shared" si="90"/>
        <v>0</v>
      </c>
      <c r="BR69">
        <f t="shared" si="91"/>
        <v>0</v>
      </c>
      <c r="BS69">
        <f t="shared" si="92"/>
        <v>0</v>
      </c>
      <c r="BU69">
        <f aca="true" t="shared" si="122" ref="BU69:BU100">COUNTIF(BF69:BS69,2)</f>
        <v>2</v>
      </c>
      <c r="BV69">
        <f aca="true" t="shared" si="123" ref="BV69:BV100">SUM(BF69+BU69+BW69)</f>
        <v>9.66</v>
      </c>
    </row>
    <row r="70" spans="1:74" ht="15">
      <c r="A70" s="5">
        <f t="shared" si="47"/>
        <v>66</v>
      </c>
      <c r="B70" s="66" t="s">
        <v>158</v>
      </c>
      <c r="C70" s="132" t="s">
        <v>315</v>
      </c>
      <c r="D70" s="42">
        <f t="shared" si="93"/>
        <v>3.66</v>
      </c>
      <c r="E70" s="74" t="s">
        <v>104</v>
      </c>
      <c r="F70" s="74">
        <v>0</v>
      </c>
      <c r="G70" s="74" t="s">
        <v>104</v>
      </c>
      <c r="H70" s="74" t="s">
        <v>104</v>
      </c>
      <c r="I70" s="74">
        <v>1</v>
      </c>
      <c r="J70" s="74" t="s">
        <v>104</v>
      </c>
      <c r="K70" s="74">
        <v>0</v>
      </c>
      <c r="L70" s="74">
        <v>1.66</v>
      </c>
      <c r="M70" s="74">
        <v>1</v>
      </c>
      <c r="N70" s="74">
        <v>0</v>
      </c>
      <c r="O70" s="74">
        <v>0</v>
      </c>
      <c r="P70" s="74" t="s">
        <v>104</v>
      </c>
      <c r="Q70" s="90" t="s">
        <v>104</v>
      </c>
      <c r="T70">
        <f t="shared" si="94"/>
        <v>1.66</v>
      </c>
      <c r="U70">
        <f t="shared" si="95"/>
        <v>1</v>
      </c>
      <c r="V70">
        <f t="shared" si="96"/>
        <v>1</v>
      </c>
      <c r="W70">
        <f t="shared" si="97"/>
        <v>0</v>
      </c>
      <c r="X70">
        <f t="shared" si="98"/>
        <v>0</v>
      </c>
      <c r="Y70">
        <f t="shared" si="99"/>
        <v>0</v>
      </c>
      <c r="Z70">
        <f t="shared" si="100"/>
        <v>0</v>
      </c>
      <c r="AA70">
        <f t="shared" si="101"/>
        <v>0</v>
      </c>
      <c r="AB70">
        <f t="shared" si="102"/>
        <v>0</v>
      </c>
      <c r="AC70">
        <f t="shared" si="103"/>
        <v>0</v>
      </c>
      <c r="AD70">
        <f t="shared" si="104"/>
        <v>0</v>
      </c>
      <c r="AE70">
        <f t="shared" si="105"/>
        <v>0</v>
      </c>
      <c r="AF70">
        <f t="shared" si="106"/>
        <v>0</v>
      </c>
      <c r="AH70">
        <f t="shared" si="107"/>
        <v>0</v>
      </c>
      <c r="AI70">
        <f t="shared" si="108"/>
        <v>0</v>
      </c>
      <c r="AJ70">
        <f t="shared" si="109"/>
        <v>0</v>
      </c>
      <c r="AK70">
        <f t="shared" si="110"/>
        <v>0</v>
      </c>
      <c r="AL70">
        <f t="shared" si="111"/>
        <v>1</v>
      </c>
      <c r="AM70">
        <f t="shared" si="112"/>
        <v>0</v>
      </c>
      <c r="AN70">
        <f t="shared" si="113"/>
        <v>0</v>
      </c>
      <c r="AO70">
        <f t="shared" si="114"/>
        <v>1.66</v>
      </c>
      <c r="AP70">
        <f t="shared" si="115"/>
        <v>1</v>
      </c>
      <c r="AQ70">
        <f t="shared" si="116"/>
        <v>0</v>
      </c>
      <c r="AR70">
        <f t="shared" si="117"/>
        <v>0</v>
      </c>
      <c r="AS70">
        <f t="shared" si="118"/>
        <v>0</v>
      </c>
      <c r="AT70">
        <f t="shared" si="119"/>
        <v>0</v>
      </c>
      <c r="AV70">
        <f t="shared" si="120"/>
        <v>6</v>
      </c>
      <c r="AW70">
        <f t="shared" si="121"/>
        <v>3.66</v>
      </c>
      <c r="BB70">
        <v>66</v>
      </c>
      <c r="BF70">
        <f aca="true" t="shared" si="124" ref="BF70:BF101">SUM(D69:D70)</f>
        <v>7.32</v>
      </c>
      <c r="BG70">
        <f aca="true" t="shared" si="125" ref="BG70:BG101">SUM(E69:E70)</f>
        <v>2</v>
      </c>
      <c r="BH70">
        <f aca="true" t="shared" si="126" ref="BH70:BH101">SUM(F69:F70)</f>
        <v>0</v>
      </c>
      <c r="BI70">
        <f aca="true" t="shared" si="127" ref="BI70:BI101">SUM(G69:G70)</f>
        <v>0</v>
      </c>
      <c r="BJ70">
        <f aca="true" t="shared" si="128" ref="BJ70:BJ101">SUM(H69:H70)</f>
        <v>0</v>
      </c>
      <c r="BK70">
        <f aca="true" t="shared" si="129" ref="BK70:BK101">SUM(I69:I70)</f>
        <v>1</v>
      </c>
      <c r="BL70">
        <f aca="true" t="shared" si="130" ref="BL70:BL101">SUM(J69:J70)</f>
        <v>0</v>
      </c>
      <c r="BM70">
        <f aca="true" t="shared" si="131" ref="BM70:BM101">SUM(K69:K70)</f>
        <v>0</v>
      </c>
      <c r="BN70">
        <f aca="true" t="shared" si="132" ref="BN70:BN101">SUM(L69:L70)</f>
        <v>3.32</v>
      </c>
      <c r="BO70">
        <f aca="true" t="shared" si="133" ref="BO70:BO101">SUM(M69:M70)</f>
        <v>1</v>
      </c>
      <c r="BP70">
        <f aca="true" t="shared" si="134" ref="BP70:BP101">SUM(N69:N70)</f>
        <v>0</v>
      </c>
      <c r="BQ70">
        <f aca="true" t="shared" si="135" ref="BQ70:BQ101">SUM(O69:O70)</f>
        <v>0</v>
      </c>
      <c r="BR70">
        <f aca="true" t="shared" si="136" ref="BR70:BR101">SUM(P69:P70)</f>
        <v>0</v>
      </c>
      <c r="BS70">
        <f aca="true" t="shared" si="137" ref="BS70:BS101">SUM(Q69:Q70)</f>
        <v>0</v>
      </c>
      <c r="BU70">
        <f t="shared" si="122"/>
        <v>1</v>
      </c>
      <c r="BV70">
        <f t="shared" si="123"/>
        <v>8.32</v>
      </c>
    </row>
    <row r="71" spans="1:74" ht="14.25">
      <c r="A71" s="5">
        <f aca="true" t="shared" si="138" ref="A71:A113">IF(AV71=13,"",IF(AND(E71=E70,F71=F70,G71=G70,H71=H70,I71=I70,J71=J70,K71=K70,L71=L70,M71=M70,N71=N70,O71=O70,P71=P70,Q71=Q70),A70,IF(D70=0,A70,BB71)))</f>
        <v>67</v>
      </c>
      <c r="B71" s="86" t="s">
        <v>328</v>
      </c>
      <c r="C71" s="114" t="s">
        <v>333</v>
      </c>
      <c r="D71" s="42">
        <f t="shared" si="93"/>
        <v>3</v>
      </c>
      <c r="E71" s="74" t="s">
        <v>104</v>
      </c>
      <c r="F71" s="74" t="s">
        <v>104</v>
      </c>
      <c r="G71" s="74" t="s">
        <v>104</v>
      </c>
      <c r="H71" s="74" t="s">
        <v>104</v>
      </c>
      <c r="I71" s="74">
        <v>3</v>
      </c>
      <c r="J71" s="74" t="s">
        <v>104</v>
      </c>
      <c r="K71" s="74" t="s">
        <v>104</v>
      </c>
      <c r="L71" s="74" t="s">
        <v>104</v>
      </c>
      <c r="M71" s="74" t="s">
        <v>104</v>
      </c>
      <c r="N71" s="74" t="s">
        <v>104</v>
      </c>
      <c r="O71" s="74" t="s">
        <v>104</v>
      </c>
      <c r="P71" s="74" t="s">
        <v>104</v>
      </c>
      <c r="Q71" s="90" t="s">
        <v>104</v>
      </c>
      <c r="T71">
        <f t="shared" si="94"/>
        <v>3</v>
      </c>
      <c r="U71">
        <f t="shared" si="95"/>
        <v>0</v>
      </c>
      <c r="V71">
        <f t="shared" si="96"/>
        <v>0</v>
      </c>
      <c r="W71">
        <f t="shared" si="97"/>
        <v>0</v>
      </c>
      <c r="X71">
        <f t="shared" si="98"/>
        <v>0</v>
      </c>
      <c r="Y71">
        <f t="shared" si="99"/>
        <v>0</v>
      </c>
      <c r="Z71">
        <f t="shared" si="100"/>
        <v>0</v>
      </c>
      <c r="AA71">
        <f t="shared" si="101"/>
        <v>0</v>
      </c>
      <c r="AB71">
        <f t="shared" si="102"/>
        <v>0</v>
      </c>
      <c r="AC71">
        <f t="shared" si="103"/>
        <v>0</v>
      </c>
      <c r="AD71">
        <f t="shared" si="104"/>
        <v>0</v>
      </c>
      <c r="AE71">
        <f t="shared" si="105"/>
        <v>0</v>
      </c>
      <c r="AF71">
        <f t="shared" si="106"/>
        <v>0</v>
      </c>
      <c r="AH71">
        <f t="shared" si="107"/>
        <v>0</v>
      </c>
      <c r="AI71">
        <f t="shared" si="108"/>
        <v>0</v>
      </c>
      <c r="AJ71">
        <f t="shared" si="109"/>
        <v>0</v>
      </c>
      <c r="AK71">
        <f t="shared" si="110"/>
        <v>0</v>
      </c>
      <c r="AL71">
        <f t="shared" si="111"/>
        <v>3</v>
      </c>
      <c r="AM71">
        <f t="shared" si="112"/>
        <v>0</v>
      </c>
      <c r="AN71">
        <f t="shared" si="113"/>
        <v>0</v>
      </c>
      <c r="AO71">
        <f t="shared" si="114"/>
        <v>0</v>
      </c>
      <c r="AP71">
        <f t="shared" si="115"/>
        <v>0</v>
      </c>
      <c r="AQ71">
        <f t="shared" si="116"/>
        <v>0</v>
      </c>
      <c r="AR71">
        <f t="shared" si="117"/>
        <v>0</v>
      </c>
      <c r="AS71">
        <f t="shared" si="118"/>
        <v>0</v>
      </c>
      <c r="AT71">
        <f t="shared" si="119"/>
        <v>0</v>
      </c>
      <c r="AV71">
        <f t="shared" si="120"/>
        <v>12</v>
      </c>
      <c r="AW71">
        <f t="shared" si="121"/>
        <v>3</v>
      </c>
      <c r="BB71">
        <v>67</v>
      </c>
      <c r="BF71">
        <f t="shared" si="124"/>
        <v>6.66</v>
      </c>
      <c r="BG71">
        <f t="shared" si="125"/>
        <v>0</v>
      </c>
      <c r="BH71">
        <f t="shared" si="126"/>
        <v>0</v>
      </c>
      <c r="BI71">
        <f t="shared" si="127"/>
        <v>0</v>
      </c>
      <c r="BJ71">
        <f t="shared" si="128"/>
        <v>0</v>
      </c>
      <c r="BK71">
        <f t="shared" si="129"/>
        <v>4</v>
      </c>
      <c r="BL71">
        <f t="shared" si="130"/>
        <v>0</v>
      </c>
      <c r="BM71">
        <f t="shared" si="131"/>
        <v>0</v>
      </c>
      <c r="BN71">
        <f t="shared" si="132"/>
        <v>1.66</v>
      </c>
      <c r="BO71">
        <f t="shared" si="133"/>
        <v>1</v>
      </c>
      <c r="BP71">
        <f t="shared" si="134"/>
        <v>0</v>
      </c>
      <c r="BQ71">
        <f t="shared" si="135"/>
        <v>0</v>
      </c>
      <c r="BR71">
        <f t="shared" si="136"/>
        <v>0</v>
      </c>
      <c r="BS71">
        <f t="shared" si="137"/>
        <v>0</v>
      </c>
      <c r="BU71">
        <f t="shared" si="122"/>
        <v>0</v>
      </c>
      <c r="BV71">
        <f t="shared" si="123"/>
        <v>6.66</v>
      </c>
    </row>
    <row r="72" spans="1:74" ht="15">
      <c r="A72" s="5">
        <f t="shared" si="138"/>
        <v>68</v>
      </c>
      <c r="B72" s="59" t="s">
        <v>229</v>
      </c>
      <c r="C72" s="38" t="s">
        <v>139</v>
      </c>
      <c r="D72" s="42">
        <f t="shared" si="93"/>
        <v>3</v>
      </c>
      <c r="E72" s="74" t="s">
        <v>104</v>
      </c>
      <c r="F72" s="74" t="s">
        <v>104</v>
      </c>
      <c r="G72" s="74">
        <v>3</v>
      </c>
      <c r="H72" s="74">
        <v>0</v>
      </c>
      <c r="I72" s="74" t="s">
        <v>104</v>
      </c>
      <c r="J72" s="74" t="s">
        <v>104</v>
      </c>
      <c r="K72" s="74" t="s">
        <v>104</v>
      </c>
      <c r="L72" s="74" t="s">
        <v>104</v>
      </c>
      <c r="M72" s="74">
        <v>0</v>
      </c>
      <c r="N72" s="74" t="s">
        <v>104</v>
      </c>
      <c r="O72" s="74">
        <v>0</v>
      </c>
      <c r="P72" s="74" t="s">
        <v>104</v>
      </c>
      <c r="Q72" s="90" t="s">
        <v>104</v>
      </c>
      <c r="T72">
        <f t="shared" si="94"/>
        <v>3</v>
      </c>
      <c r="U72">
        <f t="shared" si="95"/>
        <v>0</v>
      </c>
      <c r="V72">
        <f t="shared" si="96"/>
        <v>0</v>
      </c>
      <c r="W72">
        <f t="shared" si="97"/>
        <v>0</v>
      </c>
      <c r="X72">
        <f t="shared" si="98"/>
        <v>0</v>
      </c>
      <c r="Y72">
        <f t="shared" si="99"/>
        <v>0</v>
      </c>
      <c r="Z72">
        <f t="shared" si="100"/>
        <v>0</v>
      </c>
      <c r="AA72">
        <f t="shared" si="101"/>
        <v>0</v>
      </c>
      <c r="AB72">
        <f t="shared" si="102"/>
        <v>0</v>
      </c>
      <c r="AC72">
        <f t="shared" si="103"/>
        <v>0</v>
      </c>
      <c r="AD72">
        <f t="shared" si="104"/>
        <v>0</v>
      </c>
      <c r="AE72">
        <f t="shared" si="105"/>
        <v>0</v>
      </c>
      <c r="AF72">
        <f t="shared" si="106"/>
        <v>0</v>
      </c>
      <c r="AH72">
        <f t="shared" si="107"/>
        <v>0</v>
      </c>
      <c r="AI72">
        <f t="shared" si="108"/>
        <v>0</v>
      </c>
      <c r="AJ72">
        <f t="shared" si="109"/>
        <v>3</v>
      </c>
      <c r="AK72">
        <f t="shared" si="110"/>
        <v>0</v>
      </c>
      <c r="AL72">
        <f t="shared" si="111"/>
        <v>0</v>
      </c>
      <c r="AM72">
        <f t="shared" si="112"/>
        <v>0</v>
      </c>
      <c r="AN72">
        <f t="shared" si="113"/>
        <v>0</v>
      </c>
      <c r="AO72">
        <f t="shared" si="114"/>
        <v>0</v>
      </c>
      <c r="AP72">
        <f t="shared" si="115"/>
        <v>0</v>
      </c>
      <c r="AQ72">
        <f t="shared" si="116"/>
        <v>0</v>
      </c>
      <c r="AR72">
        <f t="shared" si="117"/>
        <v>0</v>
      </c>
      <c r="AS72">
        <f t="shared" si="118"/>
        <v>0</v>
      </c>
      <c r="AT72">
        <f t="shared" si="119"/>
        <v>0</v>
      </c>
      <c r="AV72">
        <f t="shared" si="120"/>
        <v>9</v>
      </c>
      <c r="AW72">
        <f t="shared" si="121"/>
        <v>3</v>
      </c>
      <c r="BB72">
        <v>68</v>
      </c>
      <c r="BF72">
        <f t="shared" si="124"/>
        <v>6</v>
      </c>
      <c r="BG72">
        <f t="shared" si="125"/>
        <v>0</v>
      </c>
      <c r="BH72">
        <f t="shared" si="126"/>
        <v>0</v>
      </c>
      <c r="BI72">
        <f t="shared" si="127"/>
        <v>3</v>
      </c>
      <c r="BJ72">
        <f t="shared" si="128"/>
        <v>0</v>
      </c>
      <c r="BK72">
        <f t="shared" si="129"/>
        <v>3</v>
      </c>
      <c r="BL72">
        <f t="shared" si="130"/>
        <v>0</v>
      </c>
      <c r="BM72">
        <f t="shared" si="131"/>
        <v>0</v>
      </c>
      <c r="BN72">
        <f t="shared" si="132"/>
        <v>0</v>
      </c>
      <c r="BO72">
        <f t="shared" si="133"/>
        <v>0</v>
      </c>
      <c r="BP72">
        <f t="shared" si="134"/>
        <v>0</v>
      </c>
      <c r="BQ72">
        <f t="shared" si="135"/>
        <v>0</v>
      </c>
      <c r="BR72">
        <f t="shared" si="136"/>
        <v>0</v>
      </c>
      <c r="BS72">
        <f t="shared" si="137"/>
        <v>0</v>
      </c>
      <c r="BU72">
        <f t="shared" si="122"/>
        <v>0</v>
      </c>
      <c r="BV72">
        <f t="shared" si="123"/>
        <v>6</v>
      </c>
    </row>
    <row r="73" spans="1:74" ht="15">
      <c r="A73" s="5">
        <f t="shared" si="138"/>
        <v>69</v>
      </c>
      <c r="B73" s="59" t="s">
        <v>286</v>
      </c>
      <c r="C73" s="38" t="s">
        <v>156</v>
      </c>
      <c r="D73" s="42">
        <f t="shared" si="93"/>
        <v>3</v>
      </c>
      <c r="E73" s="74">
        <v>0</v>
      </c>
      <c r="F73" s="74">
        <v>3</v>
      </c>
      <c r="G73" s="74">
        <v>0</v>
      </c>
      <c r="H73" s="74" t="s">
        <v>104</v>
      </c>
      <c r="I73" s="74" t="s">
        <v>104</v>
      </c>
      <c r="J73" s="74" t="s">
        <v>104</v>
      </c>
      <c r="K73" s="74" t="s">
        <v>104</v>
      </c>
      <c r="L73" s="74" t="s">
        <v>104</v>
      </c>
      <c r="M73" s="74" t="s">
        <v>104</v>
      </c>
      <c r="N73" s="74">
        <v>0</v>
      </c>
      <c r="O73" s="74" t="s">
        <v>104</v>
      </c>
      <c r="P73" s="74" t="s">
        <v>104</v>
      </c>
      <c r="Q73" s="90" t="s">
        <v>104</v>
      </c>
      <c r="T73">
        <f t="shared" si="94"/>
        <v>3</v>
      </c>
      <c r="U73">
        <f t="shared" si="95"/>
        <v>0</v>
      </c>
      <c r="V73">
        <f t="shared" si="96"/>
        <v>0</v>
      </c>
      <c r="W73">
        <f t="shared" si="97"/>
        <v>0</v>
      </c>
      <c r="X73">
        <f t="shared" si="98"/>
        <v>0</v>
      </c>
      <c r="Y73">
        <f t="shared" si="99"/>
        <v>0</v>
      </c>
      <c r="Z73">
        <f t="shared" si="100"/>
        <v>0</v>
      </c>
      <c r="AA73">
        <f t="shared" si="101"/>
        <v>0</v>
      </c>
      <c r="AB73">
        <f t="shared" si="102"/>
        <v>0</v>
      </c>
      <c r="AC73">
        <f t="shared" si="103"/>
        <v>0</v>
      </c>
      <c r="AD73">
        <f t="shared" si="104"/>
        <v>0</v>
      </c>
      <c r="AE73">
        <f t="shared" si="105"/>
        <v>0</v>
      </c>
      <c r="AF73">
        <f t="shared" si="106"/>
        <v>0</v>
      </c>
      <c r="AH73">
        <f t="shared" si="107"/>
        <v>0</v>
      </c>
      <c r="AI73">
        <f t="shared" si="108"/>
        <v>3</v>
      </c>
      <c r="AJ73">
        <f t="shared" si="109"/>
        <v>0</v>
      </c>
      <c r="AK73">
        <f t="shared" si="110"/>
        <v>0</v>
      </c>
      <c r="AL73">
        <f t="shared" si="111"/>
        <v>0</v>
      </c>
      <c r="AM73">
        <f t="shared" si="112"/>
        <v>0</v>
      </c>
      <c r="AN73">
        <f t="shared" si="113"/>
        <v>0</v>
      </c>
      <c r="AO73">
        <f t="shared" si="114"/>
        <v>0</v>
      </c>
      <c r="AP73">
        <f t="shared" si="115"/>
        <v>0</v>
      </c>
      <c r="AQ73">
        <f t="shared" si="116"/>
        <v>0</v>
      </c>
      <c r="AR73">
        <f t="shared" si="117"/>
        <v>0</v>
      </c>
      <c r="AS73">
        <f t="shared" si="118"/>
        <v>0</v>
      </c>
      <c r="AT73">
        <f t="shared" si="119"/>
        <v>0</v>
      </c>
      <c r="AV73">
        <f t="shared" si="120"/>
        <v>9</v>
      </c>
      <c r="AW73">
        <f t="shared" si="121"/>
        <v>3</v>
      </c>
      <c r="BB73">
        <v>69</v>
      </c>
      <c r="BF73">
        <f t="shared" si="124"/>
        <v>6</v>
      </c>
      <c r="BG73">
        <f t="shared" si="125"/>
        <v>0</v>
      </c>
      <c r="BH73">
        <f t="shared" si="126"/>
        <v>3</v>
      </c>
      <c r="BI73">
        <f t="shared" si="127"/>
        <v>3</v>
      </c>
      <c r="BJ73">
        <f t="shared" si="128"/>
        <v>0</v>
      </c>
      <c r="BK73">
        <f t="shared" si="129"/>
        <v>0</v>
      </c>
      <c r="BL73">
        <f t="shared" si="130"/>
        <v>0</v>
      </c>
      <c r="BM73">
        <f t="shared" si="131"/>
        <v>0</v>
      </c>
      <c r="BN73">
        <f t="shared" si="132"/>
        <v>0</v>
      </c>
      <c r="BO73">
        <f t="shared" si="133"/>
        <v>0</v>
      </c>
      <c r="BP73">
        <f t="shared" si="134"/>
        <v>0</v>
      </c>
      <c r="BQ73">
        <f t="shared" si="135"/>
        <v>0</v>
      </c>
      <c r="BR73">
        <f t="shared" si="136"/>
        <v>0</v>
      </c>
      <c r="BS73">
        <f t="shared" si="137"/>
        <v>0</v>
      </c>
      <c r="BU73">
        <f t="shared" si="122"/>
        <v>0</v>
      </c>
      <c r="BV73">
        <f t="shared" si="123"/>
        <v>6</v>
      </c>
    </row>
    <row r="74" spans="1:74" ht="15">
      <c r="A74" s="5">
        <f t="shared" si="138"/>
        <v>70</v>
      </c>
      <c r="B74" s="59" t="s">
        <v>241</v>
      </c>
      <c r="C74" s="38" t="s">
        <v>161</v>
      </c>
      <c r="D74" s="42">
        <f t="shared" si="93"/>
        <v>3</v>
      </c>
      <c r="E74" s="74" t="s">
        <v>104</v>
      </c>
      <c r="F74" s="74">
        <v>3</v>
      </c>
      <c r="G74" s="74" t="s">
        <v>104</v>
      </c>
      <c r="H74" s="74" t="s">
        <v>104</v>
      </c>
      <c r="I74" s="74" t="s">
        <v>104</v>
      </c>
      <c r="J74" s="74" t="s">
        <v>104</v>
      </c>
      <c r="K74" s="74" t="s">
        <v>104</v>
      </c>
      <c r="L74" s="74" t="s">
        <v>104</v>
      </c>
      <c r="M74" s="74" t="s">
        <v>104</v>
      </c>
      <c r="N74" s="74" t="s">
        <v>104</v>
      </c>
      <c r="O74" s="74" t="s">
        <v>104</v>
      </c>
      <c r="P74" s="74" t="s">
        <v>104</v>
      </c>
      <c r="Q74" s="90" t="s">
        <v>104</v>
      </c>
      <c r="T74">
        <f t="shared" si="94"/>
        <v>3</v>
      </c>
      <c r="U74">
        <f t="shared" si="95"/>
        <v>0</v>
      </c>
      <c r="V74">
        <f t="shared" si="96"/>
        <v>0</v>
      </c>
      <c r="W74">
        <f t="shared" si="97"/>
        <v>0</v>
      </c>
      <c r="X74">
        <f t="shared" si="98"/>
        <v>0</v>
      </c>
      <c r="Y74">
        <f t="shared" si="99"/>
        <v>0</v>
      </c>
      <c r="Z74">
        <f t="shared" si="100"/>
        <v>0</v>
      </c>
      <c r="AA74">
        <f t="shared" si="101"/>
        <v>0</v>
      </c>
      <c r="AB74">
        <f t="shared" si="102"/>
        <v>0</v>
      </c>
      <c r="AC74">
        <f t="shared" si="103"/>
        <v>0</v>
      </c>
      <c r="AD74">
        <f t="shared" si="104"/>
        <v>0</v>
      </c>
      <c r="AE74">
        <f t="shared" si="105"/>
        <v>0</v>
      </c>
      <c r="AF74">
        <f t="shared" si="106"/>
        <v>0</v>
      </c>
      <c r="AH74">
        <f t="shared" si="107"/>
        <v>0</v>
      </c>
      <c r="AI74">
        <f t="shared" si="108"/>
        <v>3</v>
      </c>
      <c r="AJ74">
        <f t="shared" si="109"/>
        <v>0</v>
      </c>
      <c r="AK74">
        <f t="shared" si="110"/>
        <v>0</v>
      </c>
      <c r="AL74">
        <f t="shared" si="111"/>
        <v>0</v>
      </c>
      <c r="AM74">
        <f t="shared" si="112"/>
        <v>0</v>
      </c>
      <c r="AN74">
        <f t="shared" si="113"/>
        <v>0</v>
      </c>
      <c r="AO74">
        <f t="shared" si="114"/>
        <v>0</v>
      </c>
      <c r="AP74">
        <f t="shared" si="115"/>
        <v>0</v>
      </c>
      <c r="AQ74">
        <f t="shared" si="116"/>
        <v>0</v>
      </c>
      <c r="AR74">
        <f t="shared" si="117"/>
        <v>0</v>
      </c>
      <c r="AS74">
        <f t="shared" si="118"/>
        <v>0</v>
      </c>
      <c r="AT74">
        <f t="shared" si="119"/>
        <v>0</v>
      </c>
      <c r="AV74">
        <f t="shared" si="120"/>
        <v>12</v>
      </c>
      <c r="AW74">
        <f t="shared" si="121"/>
        <v>3</v>
      </c>
      <c r="BB74">
        <v>70</v>
      </c>
      <c r="BF74">
        <f t="shared" si="124"/>
        <v>6</v>
      </c>
      <c r="BG74">
        <f t="shared" si="125"/>
        <v>0</v>
      </c>
      <c r="BH74">
        <f t="shared" si="126"/>
        <v>6</v>
      </c>
      <c r="BI74">
        <f t="shared" si="127"/>
        <v>0</v>
      </c>
      <c r="BJ74">
        <f t="shared" si="128"/>
        <v>0</v>
      </c>
      <c r="BK74">
        <f t="shared" si="129"/>
        <v>0</v>
      </c>
      <c r="BL74">
        <f t="shared" si="130"/>
        <v>0</v>
      </c>
      <c r="BM74">
        <f t="shared" si="131"/>
        <v>0</v>
      </c>
      <c r="BN74">
        <f t="shared" si="132"/>
        <v>0</v>
      </c>
      <c r="BO74">
        <f t="shared" si="133"/>
        <v>0</v>
      </c>
      <c r="BP74">
        <f t="shared" si="134"/>
        <v>0</v>
      </c>
      <c r="BQ74">
        <f t="shared" si="135"/>
        <v>0</v>
      </c>
      <c r="BR74">
        <f t="shared" si="136"/>
        <v>0</v>
      </c>
      <c r="BS74">
        <f t="shared" si="137"/>
        <v>0</v>
      </c>
      <c r="BU74">
        <f t="shared" si="122"/>
        <v>0</v>
      </c>
      <c r="BV74">
        <f t="shared" si="123"/>
        <v>6</v>
      </c>
    </row>
    <row r="75" spans="1:74" ht="15">
      <c r="A75" s="5">
        <f t="shared" si="138"/>
        <v>70</v>
      </c>
      <c r="B75" s="59" t="s">
        <v>253</v>
      </c>
      <c r="C75" s="38" t="s">
        <v>180</v>
      </c>
      <c r="D75" s="42">
        <f t="shared" si="93"/>
        <v>3</v>
      </c>
      <c r="E75" s="74" t="s">
        <v>104</v>
      </c>
      <c r="F75" s="74">
        <v>3</v>
      </c>
      <c r="G75" s="74" t="s">
        <v>104</v>
      </c>
      <c r="H75" s="74" t="s">
        <v>104</v>
      </c>
      <c r="I75" s="74" t="s">
        <v>104</v>
      </c>
      <c r="J75" s="74" t="s">
        <v>104</v>
      </c>
      <c r="K75" s="74" t="s">
        <v>104</v>
      </c>
      <c r="L75" s="74" t="s">
        <v>104</v>
      </c>
      <c r="M75" s="74" t="s">
        <v>104</v>
      </c>
      <c r="N75" s="74" t="s">
        <v>104</v>
      </c>
      <c r="O75" s="74" t="s">
        <v>104</v>
      </c>
      <c r="P75" s="74" t="s">
        <v>104</v>
      </c>
      <c r="Q75" s="90" t="s">
        <v>104</v>
      </c>
      <c r="T75">
        <f t="shared" si="94"/>
        <v>3</v>
      </c>
      <c r="U75">
        <f t="shared" si="95"/>
        <v>0</v>
      </c>
      <c r="V75">
        <f t="shared" si="96"/>
        <v>0</v>
      </c>
      <c r="W75">
        <f t="shared" si="97"/>
        <v>0</v>
      </c>
      <c r="X75">
        <f t="shared" si="98"/>
        <v>0</v>
      </c>
      <c r="Y75">
        <f t="shared" si="99"/>
        <v>0</v>
      </c>
      <c r="Z75">
        <f t="shared" si="100"/>
        <v>0</v>
      </c>
      <c r="AA75">
        <f t="shared" si="101"/>
        <v>0</v>
      </c>
      <c r="AB75">
        <f t="shared" si="102"/>
        <v>0</v>
      </c>
      <c r="AC75">
        <f t="shared" si="103"/>
        <v>0</v>
      </c>
      <c r="AD75">
        <f t="shared" si="104"/>
        <v>0</v>
      </c>
      <c r="AE75">
        <f t="shared" si="105"/>
        <v>0</v>
      </c>
      <c r="AF75">
        <f t="shared" si="106"/>
        <v>0</v>
      </c>
      <c r="AH75">
        <f t="shared" si="107"/>
        <v>0</v>
      </c>
      <c r="AI75">
        <f t="shared" si="108"/>
        <v>3</v>
      </c>
      <c r="AJ75">
        <f t="shared" si="109"/>
        <v>0</v>
      </c>
      <c r="AK75">
        <f t="shared" si="110"/>
        <v>0</v>
      </c>
      <c r="AL75">
        <f t="shared" si="111"/>
        <v>0</v>
      </c>
      <c r="AM75">
        <f t="shared" si="112"/>
        <v>0</v>
      </c>
      <c r="AN75">
        <f t="shared" si="113"/>
        <v>0</v>
      </c>
      <c r="AO75">
        <f t="shared" si="114"/>
        <v>0</v>
      </c>
      <c r="AP75">
        <f t="shared" si="115"/>
        <v>0</v>
      </c>
      <c r="AQ75">
        <f t="shared" si="116"/>
        <v>0</v>
      </c>
      <c r="AR75">
        <f t="shared" si="117"/>
        <v>0</v>
      </c>
      <c r="AS75">
        <f t="shared" si="118"/>
        <v>0</v>
      </c>
      <c r="AT75">
        <f t="shared" si="119"/>
        <v>0</v>
      </c>
      <c r="AV75">
        <f t="shared" si="120"/>
        <v>12</v>
      </c>
      <c r="AW75">
        <f t="shared" si="121"/>
        <v>3</v>
      </c>
      <c r="BB75">
        <v>71</v>
      </c>
      <c r="BF75">
        <f t="shared" si="124"/>
        <v>6</v>
      </c>
      <c r="BG75">
        <f t="shared" si="125"/>
        <v>0</v>
      </c>
      <c r="BH75">
        <f t="shared" si="126"/>
        <v>6</v>
      </c>
      <c r="BI75">
        <f t="shared" si="127"/>
        <v>0</v>
      </c>
      <c r="BJ75">
        <f t="shared" si="128"/>
        <v>0</v>
      </c>
      <c r="BK75">
        <f t="shared" si="129"/>
        <v>0</v>
      </c>
      <c r="BL75">
        <f t="shared" si="130"/>
        <v>0</v>
      </c>
      <c r="BM75">
        <f t="shared" si="131"/>
        <v>0</v>
      </c>
      <c r="BN75">
        <f t="shared" si="132"/>
        <v>0</v>
      </c>
      <c r="BO75">
        <f t="shared" si="133"/>
        <v>0</v>
      </c>
      <c r="BP75">
        <f t="shared" si="134"/>
        <v>0</v>
      </c>
      <c r="BQ75">
        <f t="shared" si="135"/>
        <v>0</v>
      </c>
      <c r="BR75">
        <f t="shared" si="136"/>
        <v>0</v>
      </c>
      <c r="BS75">
        <f t="shared" si="137"/>
        <v>0</v>
      </c>
      <c r="BU75">
        <f t="shared" si="122"/>
        <v>0</v>
      </c>
      <c r="BV75">
        <f t="shared" si="123"/>
        <v>6</v>
      </c>
    </row>
    <row r="76" spans="1:74" ht="15">
      <c r="A76" s="5">
        <f t="shared" si="138"/>
        <v>70</v>
      </c>
      <c r="B76" s="111" t="s">
        <v>316</v>
      </c>
      <c r="C76" s="114" t="s">
        <v>161</v>
      </c>
      <c r="D76" s="42">
        <f t="shared" si="93"/>
        <v>3</v>
      </c>
      <c r="E76" s="74" t="s">
        <v>104</v>
      </c>
      <c r="F76" s="74">
        <v>3</v>
      </c>
      <c r="G76" s="74" t="s">
        <v>104</v>
      </c>
      <c r="H76" s="74" t="s">
        <v>104</v>
      </c>
      <c r="I76" s="74" t="s">
        <v>104</v>
      </c>
      <c r="J76" s="74" t="s">
        <v>104</v>
      </c>
      <c r="K76" s="74" t="s">
        <v>104</v>
      </c>
      <c r="L76" s="74" t="s">
        <v>104</v>
      </c>
      <c r="M76" s="74" t="s">
        <v>104</v>
      </c>
      <c r="N76" s="74" t="s">
        <v>104</v>
      </c>
      <c r="O76" s="74" t="s">
        <v>104</v>
      </c>
      <c r="P76" s="74" t="s">
        <v>104</v>
      </c>
      <c r="Q76" s="90" t="s">
        <v>104</v>
      </c>
      <c r="T76">
        <f t="shared" si="94"/>
        <v>3</v>
      </c>
      <c r="U76">
        <f t="shared" si="95"/>
        <v>0</v>
      </c>
      <c r="V76">
        <f t="shared" si="96"/>
        <v>0</v>
      </c>
      <c r="W76">
        <f t="shared" si="97"/>
        <v>0</v>
      </c>
      <c r="X76">
        <f t="shared" si="98"/>
        <v>0</v>
      </c>
      <c r="Y76">
        <f t="shared" si="99"/>
        <v>0</v>
      </c>
      <c r="Z76">
        <f t="shared" si="100"/>
        <v>0</v>
      </c>
      <c r="AA76">
        <f t="shared" si="101"/>
        <v>0</v>
      </c>
      <c r="AB76">
        <f t="shared" si="102"/>
        <v>0</v>
      </c>
      <c r="AC76">
        <f t="shared" si="103"/>
        <v>0</v>
      </c>
      <c r="AD76">
        <f t="shared" si="104"/>
        <v>0</v>
      </c>
      <c r="AE76">
        <f t="shared" si="105"/>
        <v>0</v>
      </c>
      <c r="AF76">
        <f t="shared" si="106"/>
        <v>0</v>
      </c>
      <c r="AH76">
        <f t="shared" si="107"/>
        <v>0</v>
      </c>
      <c r="AI76">
        <f t="shared" si="108"/>
        <v>3</v>
      </c>
      <c r="AJ76">
        <f t="shared" si="109"/>
        <v>0</v>
      </c>
      <c r="AK76">
        <f t="shared" si="110"/>
        <v>0</v>
      </c>
      <c r="AL76">
        <f t="shared" si="111"/>
        <v>0</v>
      </c>
      <c r="AM76">
        <f t="shared" si="112"/>
        <v>0</v>
      </c>
      <c r="AN76">
        <f t="shared" si="113"/>
        <v>0</v>
      </c>
      <c r="AO76">
        <f t="shared" si="114"/>
        <v>0</v>
      </c>
      <c r="AP76">
        <f t="shared" si="115"/>
        <v>0</v>
      </c>
      <c r="AQ76">
        <f t="shared" si="116"/>
        <v>0</v>
      </c>
      <c r="AR76">
        <f t="shared" si="117"/>
        <v>0</v>
      </c>
      <c r="AS76">
        <f t="shared" si="118"/>
        <v>0</v>
      </c>
      <c r="AT76">
        <f t="shared" si="119"/>
        <v>0</v>
      </c>
      <c r="AV76">
        <f t="shared" si="120"/>
        <v>12</v>
      </c>
      <c r="AW76">
        <f t="shared" si="121"/>
        <v>3</v>
      </c>
      <c r="BB76">
        <v>72</v>
      </c>
      <c r="BF76">
        <f t="shared" si="124"/>
        <v>6</v>
      </c>
      <c r="BG76">
        <f t="shared" si="125"/>
        <v>0</v>
      </c>
      <c r="BH76">
        <f t="shared" si="126"/>
        <v>6</v>
      </c>
      <c r="BI76">
        <f t="shared" si="127"/>
        <v>0</v>
      </c>
      <c r="BJ76">
        <f t="shared" si="128"/>
        <v>0</v>
      </c>
      <c r="BK76">
        <f t="shared" si="129"/>
        <v>0</v>
      </c>
      <c r="BL76">
        <f t="shared" si="130"/>
        <v>0</v>
      </c>
      <c r="BM76">
        <f t="shared" si="131"/>
        <v>0</v>
      </c>
      <c r="BN76">
        <f t="shared" si="132"/>
        <v>0</v>
      </c>
      <c r="BO76">
        <f t="shared" si="133"/>
        <v>0</v>
      </c>
      <c r="BP76">
        <f t="shared" si="134"/>
        <v>0</v>
      </c>
      <c r="BQ76">
        <f t="shared" si="135"/>
        <v>0</v>
      </c>
      <c r="BR76">
        <f t="shared" si="136"/>
        <v>0</v>
      </c>
      <c r="BS76">
        <f t="shared" si="137"/>
        <v>0</v>
      </c>
      <c r="BU76">
        <f t="shared" si="122"/>
        <v>0</v>
      </c>
      <c r="BV76">
        <f t="shared" si="123"/>
        <v>6</v>
      </c>
    </row>
    <row r="77" spans="1:74" ht="15">
      <c r="A77" s="5">
        <f t="shared" si="138"/>
        <v>73</v>
      </c>
      <c r="B77" s="111" t="s">
        <v>238</v>
      </c>
      <c r="C77" s="78" t="s">
        <v>139</v>
      </c>
      <c r="D77" s="42">
        <f t="shared" si="93"/>
        <v>3</v>
      </c>
      <c r="E77" s="74" t="s">
        <v>104</v>
      </c>
      <c r="F77" s="74" t="s">
        <v>104</v>
      </c>
      <c r="G77" s="74" t="s">
        <v>104</v>
      </c>
      <c r="H77" s="74" t="s">
        <v>104</v>
      </c>
      <c r="I77" s="74" t="s">
        <v>104</v>
      </c>
      <c r="J77" s="74" t="s">
        <v>104</v>
      </c>
      <c r="K77" s="74" t="s">
        <v>104</v>
      </c>
      <c r="L77" s="74" t="s">
        <v>104</v>
      </c>
      <c r="M77" s="74" t="s">
        <v>104</v>
      </c>
      <c r="N77" s="74" t="s">
        <v>104</v>
      </c>
      <c r="O77" s="74" t="s">
        <v>104</v>
      </c>
      <c r="P77" s="74">
        <v>3</v>
      </c>
      <c r="Q77" s="90" t="s">
        <v>104</v>
      </c>
      <c r="T77">
        <f t="shared" si="94"/>
        <v>3</v>
      </c>
      <c r="U77">
        <f t="shared" si="95"/>
        <v>0</v>
      </c>
      <c r="V77">
        <f t="shared" si="96"/>
        <v>0</v>
      </c>
      <c r="W77">
        <f t="shared" si="97"/>
        <v>0</v>
      </c>
      <c r="X77">
        <f t="shared" si="98"/>
        <v>0</v>
      </c>
      <c r="Y77">
        <f t="shared" si="99"/>
        <v>0</v>
      </c>
      <c r="Z77">
        <f t="shared" si="100"/>
        <v>0</v>
      </c>
      <c r="AA77">
        <f t="shared" si="101"/>
        <v>0</v>
      </c>
      <c r="AB77">
        <f t="shared" si="102"/>
        <v>0</v>
      </c>
      <c r="AC77">
        <f t="shared" si="103"/>
        <v>0</v>
      </c>
      <c r="AD77">
        <f t="shared" si="104"/>
        <v>0</v>
      </c>
      <c r="AE77">
        <f t="shared" si="105"/>
        <v>0</v>
      </c>
      <c r="AF77">
        <f t="shared" si="106"/>
        <v>0</v>
      </c>
      <c r="AH77">
        <f t="shared" si="107"/>
        <v>0</v>
      </c>
      <c r="AI77">
        <f t="shared" si="108"/>
        <v>0</v>
      </c>
      <c r="AJ77">
        <f t="shared" si="109"/>
        <v>0</v>
      </c>
      <c r="AK77">
        <f t="shared" si="110"/>
        <v>0</v>
      </c>
      <c r="AL77">
        <f t="shared" si="111"/>
        <v>0</v>
      </c>
      <c r="AM77">
        <f t="shared" si="112"/>
        <v>0</v>
      </c>
      <c r="AN77">
        <f t="shared" si="113"/>
        <v>0</v>
      </c>
      <c r="AO77">
        <f t="shared" si="114"/>
        <v>0</v>
      </c>
      <c r="AP77">
        <f t="shared" si="115"/>
        <v>0</v>
      </c>
      <c r="AQ77">
        <f t="shared" si="116"/>
        <v>0</v>
      </c>
      <c r="AR77">
        <f t="shared" si="117"/>
        <v>0</v>
      </c>
      <c r="AS77">
        <f t="shared" si="118"/>
        <v>3</v>
      </c>
      <c r="AT77">
        <f t="shared" si="119"/>
        <v>0</v>
      </c>
      <c r="AV77">
        <f t="shared" si="120"/>
        <v>12</v>
      </c>
      <c r="AW77">
        <f t="shared" si="121"/>
        <v>3</v>
      </c>
      <c r="BB77">
        <v>73</v>
      </c>
      <c r="BF77">
        <f t="shared" si="124"/>
        <v>6</v>
      </c>
      <c r="BG77">
        <f t="shared" si="125"/>
        <v>0</v>
      </c>
      <c r="BH77">
        <f t="shared" si="126"/>
        <v>3</v>
      </c>
      <c r="BI77">
        <f t="shared" si="127"/>
        <v>0</v>
      </c>
      <c r="BJ77">
        <f t="shared" si="128"/>
        <v>0</v>
      </c>
      <c r="BK77">
        <f t="shared" si="129"/>
        <v>0</v>
      </c>
      <c r="BL77">
        <f t="shared" si="130"/>
        <v>0</v>
      </c>
      <c r="BM77">
        <f t="shared" si="131"/>
        <v>0</v>
      </c>
      <c r="BN77">
        <f t="shared" si="132"/>
        <v>0</v>
      </c>
      <c r="BO77">
        <f t="shared" si="133"/>
        <v>0</v>
      </c>
      <c r="BP77">
        <f t="shared" si="134"/>
        <v>0</v>
      </c>
      <c r="BQ77">
        <f t="shared" si="135"/>
        <v>0</v>
      </c>
      <c r="BR77">
        <f t="shared" si="136"/>
        <v>3</v>
      </c>
      <c r="BS77">
        <f t="shared" si="137"/>
        <v>0</v>
      </c>
      <c r="BU77">
        <f t="shared" si="122"/>
        <v>0</v>
      </c>
      <c r="BV77">
        <f t="shared" si="123"/>
        <v>6</v>
      </c>
    </row>
    <row r="78" spans="1:74" ht="15">
      <c r="A78" s="5">
        <f t="shared" si="138"/>
        <v>74</v>
      </c>
      <c r="B78" s="59" t="s">
        <v>314</v>
      </c>
      <c r="C78" s="5" t="s">
        <v>156</v>
      </c>
      <c r="D78" s="42">
        <f t="shared" si="93"/>
        <v>3</v>
      </c>
      <c r="E78" s="74">
        <v>0</v>
      </c>
      <c r="F78" s="74">
        <v>0</v>
      </c>
      <c r="G78" s="74">
        <v>2</v>
      </c>
      <c r="H78" s="74">
        <v>0</v>
      </c>
      <c r="I78" s="74">
        <v>0</v>
      </c>
      <c r="J78" s="74">
        <v>1</v>
      </c>
      <c r="K78" s="74">
        <v>0</v>
      </c>
      <c r="L78" s="74" t="s">
        <v>104</v>
      </c>
      <c r="M78" s="74" t="s">
        <v>104</v>
      </c>
      <c r="N78" s="74">
        <v>0</v>
      </c>
      <c r="O78" s="74" t="s">
        <v>104</v>
      </c>
      <c r="P78" s="74" t="s">
        <v>104</v>
      </c>
      <c r="Q78" s="90" t="s">
        <v>104</v>
      </c>
      <c r="T78">
        <f t="shared" si="94"/>
        <v>2</v>
      </c>
      <c r="U78">
        <f t="shared" si="95"/>
        <v>1</v>
      </c>
      <c r="V78">
        <f t="shared" si="96"/>
        <v>0</v>
      </c>
      <c r="W78">
        <f t="shared" si="97"/>
        <v>0</v>
      </c>
      <c r="X78">
        <f t="shared" si="98"/>
        <v>0</v>
      </c>
      <c r="Y78">
        <f t="shared" si="99"/>
        <v>0</v>
      </c>
      <c r="Z78">
        <f t="shared" si="100"/>
        <v>0</v>
      </c>
      <c r="AA78">
        <f t="shared" si="101"/>
        <v>0</v>
      </c>
      <c r="AB78">
        <f t="shared" si="102"/>
        <v>0</v>
      </c>
      <c r="AC78">
        <f t="shared" si="103"/>
        <v>0</v>
      </c>
      <c r="AD78">
        <f t="shared" si="104"/>
        <v>0</v>
      </c>
      <c r="AE78">
        <f t="shared" si="105"/>
        <v>0</v>
      </c>
      <c r="AF78">
        <f t="shared" si="106"/>
        <v>0</v>
      </c>
      <c r="AH78">
        <f t="shared" si="107"/>
        <v>0</v>
      </c>
      <c r="AI78">
        <f t="shared" si="108"/>
        <v>0</v>
      </c>
      <c r="AJ78">
        <f t="shared" si="109"/>
        <v>2</v>
      </c>
      <c r="AK78">
        <f t="shared" si="110"/>
        <v>0</v>
      </c>
      <c r="AL78">
        <f t="shared" si="111"/>
        <v>0</v>
      </c>
      <c r="AM78">
        <f t="shared" si="112"/>
        <v>1</v>
      </c>
      <c r="AN78">
        <f t="shared" si="113"/>
        <v>0</v>
      </c>
      <c r="AO78">
        <f t="shared" si="114"/>
        <v>0</v>
      </c>
      <c r="AP78">
        <f t="shared" si="115"/>
        <v>0</v>
      </c>
      <c r="AQ78">
        <f t="shared" si="116"/>
        <v>0</v>
      </c>
      <c r="AR78">
        <f t="shared" si="117"/>
        <v>0</v>
      </c>
      <c r="AS78">
        <f t="shared" si="118"/>
        <v>0</v>
      </c>
      <c r="AT78">
        <f t="shared" si="119"/>
        <v>0</v>
      </c>
      <c r="AV78">
        <f t="shared" si="120"/>
        <v>5</v>
      </c>
      <c r="AW78">
        <f t="shared" si="121"/>
        <v>3</v>
      </c>
      <c r="BB78">
        <v>74</v>
      </c>
      <c r="BF78">
        <f t="shared" si="124"/>
        <v>6</v>
      </c>
      <c r="BG78">
        <f t="shared" si="125"/>
        <v>0</v>
      </c>
      <c r="BH78">
        <f t="shared" si="126"/>
        <v>0</v>
      </c>
      <c r="BI78">
        <f t="shared" si="127"/>
        <v>2</v>
      </c>
      <c r="BJ78">
        <f t="shared" si="128"/>
        <v>0</v>
      </c>
      <c r="BK78">
        <f t="shared" si="129"/>
        <v>0</v>
      </c>
      <c r="BL78">
        <f t="shared" si="130"/>
        <v>1</v>
      </c>
      <c r="BM78">
        <f t="shared" si="131"/>
        <v>0</v>
      </c>
      <c r="BN78">
        <f t="shared" si="132"/>
        <v>0</v>
      </c>
      <c r="BO78">
        <f t="shared" si="133"/>
        <v>0</v>
      </c>
      <c r="BP78">
        <f t="shared" si="134"/>
        <v>0</v>
      </c>
      <c r="BQ78">
        <f t="shared" si="135"/>
        <v>0</v>
      </c>
      <c r="BR78">
        <f t="shared" si="136"/>
        <v>3</v>
      </c>
      <c r="BS78">
        <f t="shared" si="137"/>
        <v>0</v>
      </c>
      <c r="BU78">
        <f t="shared" si="122"/>
        <v>1</v>
      </c>
      <c r="BV78">
        <f t="shared" si="123"/>
        <v>7</v>
      </c>
    </row>
    <row r="79" spans="1:74" ht="15">
      <c r="A79" s="5">
        <f t="shared" si="138"/>
        <v>75</v>
      </c>
      <c r="B79" s="59" t="s">
        <v>212</v>
      </c>
      <c r="C79" s="5" t="s">
        <v>215</v>
      </c>
      <c r="D79" s="42">
        <f t="shared" si="93"/>
        <v>3</v>
      </c>
      <c r="E79" s="74">
        <v>2</v>
      </c>
      <c r="F79" s="74">
        <v>0</v>
      </c>
      <c r="G79" s="74" t="s">
        <v>104</v>
      </c>
      <c r="H79" s="74" t="s">
        <v>104</v>
      </c>
      <c r="I79" s="74">
        <v>0</v>
      </c>
      <c r="J79" s="74">
        <v>1</v>
      </c>
      <c r="K79" s="74" t="s">
        <v>104</v>
      </c>
      <c r="L79" s="74" t="s">
        <v>104</v>
      </c>
      <c r="M79" s="74" t="s">
        <v>104</v>
      </c>
      <c r="N79" s="74">
        <v>0</v>
      </c>
      <c r="O79" s="74">
        <v>0</v>
      </c>
      <c r="P79" s="74" t="s">
        <v>104</v>
      </c>
      <c r="Q79" s="90">
        <v>0</v>
      </c>
      <c r="T79">
        <f t="shared" si="94"/>
        <v>2</v>
      </c>
      <c r="U79">
        <f t="shared" si="95"/>
        <v>1</v>
      </c>
      <c r="V79">
        <f t="shared" si="96"/>
        <v>0</v>
      </c>
      <c r="W79">
        <f t="shared" si="97"/>
        <v>0</v>
      </c>
      <c r="X79">
        <f t="shared" si="98"/>
        <v>0</v>
      </c>
      <c r="Y79">
        <f t="shared" si="99"/>
        <v>0</v>
      </c>
      <c r="Z79">
        <f t="shared" si="100"/>
        <v>0</v>
      </c>
      <c r="AA79">
        <f t="shared" si="101"/>
        <v>0</v>
      </c>
      <c r="AB79">
        <f t="shared" si="102"/>
        <v>0</v>
      </c>
      <c r="AC79">
        <f t="shared" si="103"/>
        <v>0</v>
      </c>
      <c r="AD79">
        <f t="shared" si="104"/>
        <v>0</v>
      </c>
      <c r="AE79">
        <f t="shared" si="105"/>
        <v>0</v>
      </c>
      <c r="AF79">
        <f t="shared" si="106"/>
        <v>0</v>
      </c>
      <c r="AH79">
        <f t="shared" si="107"/>
        <v>2</v>
      </c>
      <c r="AI79">
        <f t="shared" si="108"/>
        <v>0</v>
      </c>
      <c r="AJ79">
        <f t="shared" si="109"/>
        <v>0</v>
      </c>
      <c r="AK79">
        <f t="shared" si="110"/>
        <v>0</v>
      </c>
      <c r="AL79">
        <f t="shared" si="111"/>
        <v>0</v>
      </c>
      <c r="AM79">
        <f t="shared" si="112"/>
        <v>1</v>
      </c>
      <c r="AN79">
        <f t="shared" si="113"/>
        <v>0</v>
      </c>
      <c r="AO79">
        <f t="shared" si="114"/>
        <v>0</v>
      </c>
      <c r="AP79">
        <f t="shared" si="115"/>
        <v>0</v>
      </c>
      <c r="AQ79">
        <f t="shared" si="116"/>
        <v>0</v>
      </c>
      <c r="AR79">
        <f t="shared" si="117"/>
        <v>0</v>
      </c>
      <c r="AS79">
        <f t="shared" si="118"/>
        <v>0</v>
      </c>
      <c r="AT79">
        <f t="shared" si="119"/>
        <v>0</v>
      </c>
      <c r="AV79">
        <f t="shared" si="120"/>
        <v>6</v>
      </c>
      <c r="AW79">
        <f t="shared" si="121"/>
        <v>3</v>
      </c>
      <c r="BB79">
        <v>75</v>
      </c>
      <c r="BF79">
        <f t="shared" si="124"/>
        <v>6</v>
      </c>
      <c r="BG79">
        <f t="shared" si="125"/>
        <v>2</v>
      </c>
      <c r="BH79">
        <f t="shared" si="126"/>
        <v>0</v>
      </c>
      <c r="BI79">
        <f t="shared" si="127"/>
        <v>2</v>
      </c>
      <c r="BJ79">
        <f t="shared" si="128"/>
        <v>0</v>
      </c>
      <c r="BK79">
        <f t="shared" si="129"/>
        <v>0</v>
      </c>
      <c r="BL79">
        <f t="shared" si="130"/>
        <v>2</v>
      </c>
      <c r="BM79">
        <f t="shared" si="131"/>
        <v>0</v>
      </c>
      <c r="BN79">
        <f t="shared" si="132"/>
        <v>0</v>
      </c>
      <c r="BO79">
        <f t="shared" si="133"/>
        <v>0</v>
      </c>
      <c r="BP79">
        <f t="shared" si="134"/>
        <v>0</v>
      </c>
      <c r="BQ79">
        <f t="shared" si="135"/>
        <v>0</v>
      </c>
      <c r="BR79">
        <f t="shared" si="136"/>
        <v>0</v>
      </c>
      <c r="BS79">
        <f t="shared" si="137"/>
        <v>0</v>
      </c>
      <c r="BU79">
        <f t="shared" si="122"/>
        <v>3</v>
      </c>
      <c r="BV79">
        <f t="shared" si="123"/>
        <v>9</v>
      </c>
    </row>
    <row r="80" spans="1:74" ht="15">
      <c r="A80" s="5">
        <f t="shared" si="138"/>
        <v>76</v>
      </c>
      <c r="B80" s="111" t="s">
        <v>334</v>
      </c>
      <c r="C80" s="114" t="s">
        <v>139</v>
      </c>
      <c r="D80" s="42">
        <f t="shared" si="93"/>
        <v>2.5</v>
      </c>
      <c r="E80" s="74" t="s">
        <v>104</v>
      </c>
      <c r="F80" s="74" t="s">
        <v>104</v>
      </c>
      <c r="G80" s="74" t="s">
        <v>104</v>
      </c>
      <c r="H80" s="74" t="s">
        <v>104</v>
      </c>
      <c r="I80" s="74">
        <v>2.5</v>
      </c>
      <c r="J80" s="74" t="s">
        <v>104</v>
      </c>
      <c r="K80" s="74" t="s">
        <v>104</v>
      </c>
      <c r="L80" s="74" t="s">
        <v>104</v>
      </c>
      <c r="M80" s="74">
        <v>0</v>
      </c>
      <c r="N80" s="74" t="s">
        <v>104</v>
      </c>
      <c r="O80" s="74" t="s">
        <v>104</v>
      </c>
      <c r="P80" s="74" t="s">
        <v>104</v>
      </c>
      <c r="Q80" s="90" t="s">
        <v>104</v>
      </c>
      <c r="T80">
        <f t="shared" si="94"/>
        <v>2.5</v>
      </c>
      <c r="U80">
        <f t="shared" si="95"/>
        <v>0</v>
      </c>
      <c r="V80">
        <f t="shared" si="96"/>
        <v>0</v>
      </c>
      <c r="W80">
        <f t="shared" si="97"/>
        <v>0</v>
      </c>
      <c r="X80">
        <f t="shared" si="98"/>
        <v>0</v>
      </c>
      <c r="Y80">
        <f t="shared" si="99"/>
        <v>0</v>
      </c>
      <c r="Z80">
        <f t="shared" si="100"/>
        <v>0</v>
      </c>
      <c r="AA80">
        <f t="shared" si="101"/>
        <v>0</v>
      </c>
      <c r="AB80">
        <f t="shared" si="102"/>
        <v>0</v>
      </c>
      <c r="AC80">
        <f t="shared" si="103"/>
        <v>0</v>
      </c>
      <c r="AD80">
        <f t="shared" si="104"/>
        <v>0</v>
      </c>
      <c r="AE80">
        <f t="shared" si="105"/>
        <v>0</v>
      </c>
      <c r="AF80">
        <f t="shared" si="106"/>
        <v>0</v>
      </c>
      <c r="AH80">
        <f t="shared" si="107"/>
        <v>0</v>
      </c>
      <c r="AI80">
        <f t="shared" si="108"/>
        <v>0</v>
      </c>
      <c r="AJ80">
        <f t="shared" si="109"/>
        <v>0</v>
      </c>
      <c r="AK80">
        <f t="shared" si="110"/>
        <v>0</v>
      </c>
      <c r="AL80">
        <f t="shared" si="111"/>
        <v>2.5</v>
      </c>
      <c r="AM80">
        <f t="shared" si="112"/>
        <v>0</v>
      </c>
      <c r="AN80">
        <f t="shared" si="113"/>
        <v>0</v>
      </c>
      <c r="AO80">
        <f t="shared" si="114"/>
        <v>0</v>
      </c>
      <c r="AP80">
        <f t="shared" si="115"/>
        <v>0</v>
      </c>
      <c r="AQ80">
        <f t="shared" si="116"/>
        <v>0</v>
      </c>
      <c r="AR80">
        <f t="shared" si="117"/>
        <v>0</v>
      </c>
      <c r="AS80">
        <f t="shared" si="118"/>
        <v>0</v>
      </c>
      <c r="AT80">
        <f t="shared" si="119"/>
        <v>0</v>
      </c>
      <c r="AV80">
        <f t="shared" si="120"/>
        <v>11</v>
      </c>
      <c r="AW80">
        <f t="shared" si="121"/>
        <v>2.5</v>
      </c>
      <c r="BB80">
        <v>76</v>
      </c>
      <c r="BF80">
        <f t="shared" si="124"/>
        <v>5.5</v>
      </c>
      <c r="BG80">
        <f t="shared" si="125"/>
        <v>2</v>
      </c>
      <c r="BH80">
        <f t="shared" si="126"/>
        <v>0</v>
      </c>
      <c r="BI80">
        <f t="shared" si="127"/>
        <v>0</v>
      </c>
      <c r="BJ80">
        <f t="shared" si="128"/>
        <v>0</v>
      </c>
      <c r="BK80">
        <f t="shared" si="129"/>
        <v>2.5</v>
      </c>
      <c r="BL80">
        <f t="shared" si="130"/>
        <v>1</v>
      </c>
      <c r="BM80">
        <f t="shared" si="131"/>
        <v>0</v>
      </c>
      <c r="BN80">
        <f t="shared" si="132"/>
        <v>0</v>
      </c>
      <c r="BO80">
        <f t="shared" si="133"/>
        <v>0</v>
      </c>
      <c r="BP80">
        <f t="shared" si="134"/>
        <v>0</v>
      </c>
      <c r="BQ80">
        <f t="shared" si="135"/>
        <v>0</v>
      </c>
      <c r="BR80">
        <f t="shared" si="136"/>
        <v>0</v>
      </c>
      <c r="BS80">
        <f t="shared" si="137"/>
        <v>0</v>
      </c>
      <c r="BU80">
        <f t="shared" si="122"/>
        <v>1</v>
      </c>
      <c r="BV80">
        <f t="shared" si="123"/>
        <v>6.5</v>
      </c>
    </row>
    <row r="81" spans="1:74" ht="15">
      <c r="A81" s="5">
        <f t="shared" si="138"/>
        <v>77</v>
      </c>
      <c r="B81" s="59" t="s">
        <v>183</v>
      </c>
      <c r="C81" s="38" t="s">
        <v>180</v>
      </c>
      <c r="D81" s="42">
        <f t="shared" si="93"/>
        <v>2</v>
      </c>
      <c r="E81" s="74" t="s">
        <v>104</v>
      </c>
      <c r="F81" s="74">
        <v>0</v>
      </c>
      <c r="G81" s="74" t="s">
        <v>104</v>
      </c>
      <c r="H81" s="74" t="s">
        <v>104</v>
      </c>
      <c r="I81" s="74" t="s">
        <v>104</v>
      </c>
      <c r="J81" s="74" t="s">
        <v>104</v>
      </c>
      <c r="K81" s="74">
        <v>2</v>
      </c>
      <c r="L81" s="74" t="s">
        <v>104</v>
      </c>
      <c r="M81" s="74" t="s">
        <v>104</v>
      </c>
      <c r="N81" s="74" t="s">
        <v>104</v>
      </c>
      <c r="O81" s="74" t="s">
        <v>104</v>
      </c>
      <c r="P81" s="74" t="s">
        <v>104</v>
      </c>
      <c r="Q81" s="90" t="s">
        <v>104</v>
      </c>
      <c r="T81">
        <f t="shared" si="94"/>
        <v>2</v>
      </c>
      <c r="U81">
        <f t="shared" si="95"/>
        <v>0</v>
      </c>
      <c r="V81">
        <f t="shared" si="96"/>
        <v>0</v>
      </c>
      <c r="W81">
        <f t="shared" si="97"/>
        <v>0</v>
      </c>
      <c r="X81">
        <f t="shared" si="98"/>
        <v>0</v>
      </c>
      <c r="Y81">
        <f t="shared" si="99"/>
        <v>0</v>
      </c>
      <c r="Z81">
        <f t="shared" si="100"/>
        <v>0</v>
      </c>
      <c r="AA81">
        <f t="shared" si="101"/>
        <v>0</v>
      </c>
      <c r="AB81">
        <f t="shared" si="102"/>
        <v>0</v>
      </c>
      <c r="AC81">
        <f t="shared" si="103"/>
        <v>0</v>
      </c>
      <c r="AD81">
        <f t="shared" si="104"/>
        <v>0</v>
      </c>
      <c r="AE81">
        <f t="shared" si="105"/>
        <v>0</v>
      </c>
      <c r="AF81">
        <f t="shared" si="106"/>
        <v>0</v>
      </c>
      <c r="AH81">
        <f t="shared" si="107"/>
        <v>0</v>
      </c>
      <c r="AI81">
        <f t="shared" si="108"/>
        <v>0</v>
      </c>
      <c r="AJ81">
        <f t="shared" si="109"/>
        <v>0</v>
      </c>
      <c r="AK81">
        <f t="shared" si="110"/>
        <v>0</v>
      </c>
      <c r="AL81">
        <f t="shared" si="111"/>
        <v>0</v>
      </c>
      <c r="AM81">
        <f t="shared" si="112"/>
        <v>0</v>
      </c>
      <c r="AN81">
        <f t="shared" si="113"/>
        <v>2</v>
      </c>
      <c r="AO81">
        <f t="shared" si="114"/>
        <v>0</v>
      </c>
      <c r="AP81">
        <f t="shared" si="115"/>
        <v>0</v>
      </c>
      <c r="AQ81">
        <f t="shared" si="116"/>
        <v>0</v>
      </c>
      <c r="AR81">
        <f t="shared" si="117"/>
        <v>0</v>
      </c>
      <c r="AS81">
        <f t="shared" si="118"/>
        <v>0</v>
      </c>
      <c r="AT81">
        <f t="shared" si="119"/>
        <v>0</v>
      </c>
      <c r="AV81">
        <f t="shared" si="120"/>
        <v>11</v>
      </c>
      <c r="AW81">
        <f t="shared" si="121"/>
        <v>2</v>
      </c>
      <c r="BB81">
        <v>77</v>
      </c>
      <c r="BF81">
        <f t="shared" si="124"/>
        <v>4.5</v>
      </c>
      <c r="BG81">
        <f t="shared" si="125"/>
        <v>0</v>
      </c>
      <c r="BH81">
        <f t="shared" si="126"/>
        <v>0</v>
      </c>
      <c r="BI81">
        <f t="shared" si="127"/>
        <v>0</v>
      </c>
      <c r="BJ81">
        <f t="shared" si="128"/>
        <v>0</v>
      </c>
      <c r="BK81">
        <f t="shared" si="129"/>
        <v>2.5</v>
      </c>
      <c r="BL81">
        <f t="shared" si="130"/>
        <v>0</v>
      </c>
      <c r="BM81">
        <f t="shared" si="131"/>
        <v>2</v>
      </c>
      <c r="BN81">
        <f t="shared" si="132"/>
        <v>0</v>
      </c>
      <c r="BO81">
        <f t="shared" si="133"/>
        <v>0</v>
      </c>
      <c r="BP81">
        <f t="shared" si="134"/>
        <v>0</v>
      </c>
      <c r="BQ81">
        <f t="shared" si="135"/>
        <v>0</v>
      </c>
      <c r="BR81">
        <f t="shared" si="136"/>
        <v>0</v>
      </c>
      <c r="BS81">
        <f t="shared" si="137"/>
        <v>0</v>
      </c>
      <c r="BU81">
        <f t="shared" si="122"/>
        <v>1</v>
      </c>
      <c r="BV81">
        <f t="shared" si="123"/>
        <v>5.5</v>
      </c>
    </row>
    <row r="82" spans="1:74" ht="14.25">
      <c r="A82" s="5">
        <f t="shared" si="138"/>
        <v>78</v>
      </c>
      <c r="B82" s="86" t="s">
        <v>339</v>
      </c>
      <c r="C82" s="114" t="s">
        <v>315</v>
      </c>
      <c r="D82" s="42">
        <f t="shared" si="93"/>
        <v>2</v>
      </c>
      <c r="E82" s="74" t="s">
        <v>104</v>
      </c>
      <c r="F82" s="74" t="s">
        <v>104</v>
      </c>
      <c r="G82" s="74" t="s">
        <v>104</v>
      </c>
      <c r="H82" s="74" t="s">
        <v>104</v>
      </c>
      <c r="I82" s="74" t="s">
        <v>104</v>
      </c>
      <c r="J82" s="74" t="s">
        <v>104</v>
      </c>
      <c r="K82" s="74">
        <v>2</v>
      </c>
      <c r="L82" s="74" t="s">
        <v>104</v>
      </c>
      <c r="M82" s="74" t="s">
        <v>104</v>
      </c>
      <c r="N82" s="74" t="s">
        <v>104</v>
      </c>
      <c r="O82" s="74" t="s">
        <v>104</v>
      </c>
      <c r="P82" s="74" t="s">
        <v>104</v>
      </c>
      <c r="Q82" s="90" t="s">
        <v>104</v>
      </c>
      <c r="T82">
        <f t="shared" si="94"/>
        <v>2</v>
      </c>
      <c r="U82">
        <f t="shared" si="95"/>
        <v>0</v>
      </c>
      <c r="V82">
        <f t="shared" si="96"/>
        <v>0</v>
      </c>
      <c r="W82">
        <f t="shared" si="97"/>
        <v>0</v>
      </c>
      <c r="X82">
        <f t="shared" si="98"/>
        <v>0</v>
      </c>
      <c r="Y82">
        <f t="shared" si="99"/>
        <v>0</v>
      </c>
      <c r="Z82">
        <f t="shared" si="100"/>
        <v>0</v>
      </c>
      <c r="AA82">
        <f t="shared" si="101"/>
        <v>0</v>
      </c>
      <c r="AB82">
        <f t="shared" si="102"/>
        <v>0</v>
      </c>
      <c r="AC82">
        <f t="shared" si="103"/>
        <v>0</v>
      </c>
      <c r="AD82">
        <f t="shared" si="104"/>
        <v>0</v>
      </c>
      <c r="AE82">
        <f t="shared" si="105"/>
        <v>0</v>
      </c>
      <c r="AF82">
        <f t="shared" si="106"/>
        <v>0</v>
      </c>
      <c r="AH82">
        <f t="shared" si="107"/>
        <v>0</v>
      </c>
      <c r="AI82">
        <f t="shared" si="108"/>
        <v>0</v>
      </c>
      <c r="AJ82">
        <f t="shared" si="109"/>
        <v>0</v>
      </c>
      <c r="AK82">
        <f t="shared" si="110"/>
        <v>0</v>
      </c>
      <c r="AL82">
        <f t="shared" si="111"/>
        <v>0</v>
      </c>
      <c r="AM82">
        <f t="shared" si="112"/>
        <v>0</v>
      </c>
      <c r="AN82">
        <f t="shared" si="113"/>
        <v>2</v>
      </c>
      <c r="AO82">
        <f t="shared" si="114"/>
        <v>0</v>
      </c>
      <c r="AP82">
        <f t="shared" si="115"/>
        <v>0</v>
      </c>
      <c r="AQ82">
        <f t="shared" si="116"/>
        <v>0</v>
      </c>
      <c r="AR82">
        <f t="shared" si="117"/>
        <v>0</v>
      </c>
      <c r="AS82">
        <f t="shared" si="118"/>
        <v>0</v>
      </c>
      <c r="AT82">
        <f t="shared" si="119"/>
        <v>0</v>
      </c>
      <c r="AV82">
        <f t="shared" si="120"/>
        <v>12</v>
      </c>
      <c r="AW82">
        <f t="shared" si="121"/>
        <v>2</v>
      </c>
      <c r="BB82">
        <v>78</v>
      </c>
      <c r="BF82">
        <f t="shared" si="124"/>
        <v>4</v>
      </c>
      <c r="BG82">
        <f t="shared" si="125"/>
        <v>0</v>
      </c>
      <c r="BH82">
        <f t="shared" si="126"/>
        <v>0</v>
      </c>
      <c r="BI82">
        <f t="shared" si="127"/>
        <v>0</v>
      </c>
      <c r="BJ82">
        <f t="shared" si="128"/>
        <v>0</v>
      </c>
      <c r="BK82">
        <f t="shared" si="129"/>
        <v>0</v>
      </c>
      <c r="BL82">
        <f t="shared" si="130"/>
        <v>0</v>
      </c>
      <c r="BM82">
        <f t="shared" si="131"/>
        <v>4</v>
      </c>
      <c r="BN82">
        <f t="shared" si="132"/>
        <v>0</v>
      </c>
      <c r="BO82">
        <f t="shared" si="133"/>
        <v>0</v>
      </c>
      <c r="BP82">
        <f t="shared" si="134"/>
        <v>0</v>
      </c>
      <c r="BQ82">
        <f t="shared" si="135"/>
        <v>0</v>
      </c>
      <c r="BR82">
        <f t="shared" si="136"/>
        <v>0</v>
      </c>
      <c r="BS82">
        <f t="shared" si="137"/>
        <v>0</v>
      </c>
      <c r="BU82">
        <f t="shared" si="122"/>
        <v>0</v>
      </c>
      <c r="BV82">
        <f t="shared" si="123"/>
        <v>4</v>
      </c>
    </row>
    <row r="83" spans="1:74" ht="15">
      <c r="A83" s="5">
        <f t="shared" si="138"/>
        <v>79</v>
      </c>
      <c r="B83" s="59" t="s">
        <v>227</v>
      </c>
      <c r="C83" s="38" t="s">
        <v>228</v>
      </c>
      <c r="D83" s="42">
        <f t="shared" si="93"/>
        <v>2</v>
      </c>
      <c r="E83" s="74" t="s">
        <v>104</v>
      </c>
      <c r="F83" s="74" t="s">
        <v>104</v>
      </c>
      <c r="G83" s="74">
        <v>2</v>
      </c>
      <c r="H83" s="74" t="s">
        <v>104</v>
      </c>
      <c r="I83" s="74" t="s">
        <v>104</v>
      </c>
      <c r="J83" s="74" t="s">
        <v>104</v>
      </c>
      <c r="K83" s="74" t="s">
        <v>104</v>
      </c>
      <c r="L83" s="74" t="s">
        <v>104</v>
      </c>
      <c r="M83" s="74" t="s">
        <v>104</v>
      </c>
      <c r="N83" s="74" t="s">
        <v>104</v>
      </c>
      <c r="O83" s="74" t="s">
        <v>104</v>
      </c>
      <c r="P83" s="74" t="s">
        <v>104</v>
      </c>
      <c r="Q83" s="90" t="s">
        <v>104</v>
      </c>
      <c r="T83">
        <f t="shared" si="94"/>
        <v>2</v>
      </c>
      <c r="U83">
        <f t="shared" si="95"/>
        <v>0</v>
      </c>
      <c r="V83">
        <f t="shared" si="96"/>
        <v>0</v>
      </c>
      <c r="W83">
        <f t="shared" si="97"/>
        <v>0</v>
      </c>
      <c r="X83">
        <f t="shared" si="98"/>
        <v>0</v>
      </c>
      <c r="Y83">
        <f t="shared" si="99"/>
        <v>0</v>
      </c>
      <c r="Z83">
        <f t="shared" si="100"/>
        <v>0</v>
      </c>
      <c r="AA83">
        <f t="shared" si="101"/>
        <v>0</v>
      </c>
      <c r="AB83">
        <f t="shared" si="102"/>
        <v>0</v>
      </c>
      <c r="AC83">
        <f t="shared" si="103"/>
        <v>0</v>
      </c>
      <c r="AD83">
        <f t="shared" si="104"/>
        <v>0</v>
      </c>
      <c r="AE83">
        <f t="shared" si="105"/>
        <v>0</v>
      </c>
      <c r="AF83">
        <f t="shared" si="106"/>
        <v>0</v>
      </c>
      <c r="AH83">
        <f t="shared" si="107"/>
        <v>0</v>
      </c>
      <c r="AI83">
        <f t="shared" si="108"/>
        <v>0</v>
      </c>
      <c r="AJ83">
        <f t="shared" si="109"/>
        <v>2</v>
      </c>
      <c r="AK83">
        <f t="shared" si="110"/>
        <v>0</v>
      </c>
      <c r="AL83">
        <f t="shared" si="111"/>
        <v>0</v>
      </c>
      <c r="AM83">
        <f t="shared" si="112"/>
        <v>0</v>
      </c>
      <c r="AN83">
        <f t="shared" si="113"/>
        <v>0</v>
      </c>
      <c r="AO83">
        <f t="shared" si="114"/>
        <v>0</v>
      </c>
      <c r="AP83">
        <f t="shared" si="115"/>
        <v>0</v>
      </c>
      <c r="AQ83">
        <f t="shared" si="116"/>
        <v>0</v>
      </c>
      <c r="AR83">
        <f t="shared" si="117"/>
        <v>0</v>
      </c>
      <c r="AS83">
        <f t="shared" si="118"/>
        <v>0</v>
      </c>
      <c r="AT83">
        <f t="shared" si="119"/>
        <v>0</v>
      </c>
      <c r="AV83">
        <f t="shared" si="120"/>
        <v>12</v>
      </c>
      <c r="AW83">
        <f t="shared" si="121"/>
        <v>2</v>
      </c>
      <c r="BB83">
        <v>79</v>
      </c>
      <c r="BF83">
        <f t="shared" si="124"/>
        <v>4</v>
      </c>
      <c r="BG83">
        <f t="shared" si="125"/>
        <v>0</v>
      </c>
      <c r="BH83">
        <f t="shared" si="126"/>
        <v>0</v>
      </c>
      <c r="BI83">
        <f t="shared" si="127"/>
        <v>2</v>
      </c>
      <c r="BJ83">
        <f t="shared" si="128"/>
        <v>0</v>
      </c>
      <c r="BK83">
        <f t="shared" si="129"/>
        <v>0</v>
      </c>
      <c r="BL83">
        <f t="shared" si="130"/>
        <v>0</v>
      </c>
      <c r="BM83">
        <f t="shared" si="131"/>
        <v>2</v>
      </c>
      <c r="BN83">
        <f t="shared" si="132"/>
        <v>0</v>
      </c>
      <c r="BO83">
        <f t="shared" si="133"/>
        <v>0</v>
      </c>
      <c r="BP83">
        <f t="shared" si="134"/>
        <v>0</v>
      </c>
      <c r="BQ83">
        <f t="shared" si="135"/>
        <v>0</v>
      </c>
      <c r="BR83">
        <f t="shared" si="136"/>
        <v>0</v>
      </c>
      <c r="BS83">
        <f t="shared" si="137"/>
        <v>0</v>
      </c>
      <c r="BU83">
        <f t="shared" si="122"/>
        <v>2</v>
      </c>
      <c r="BV83">
        <f t="shared" si="123"/>
        <v>6</v>
      </c>
    </row>
    <row r="84" spans="1:74" ht="15">
      <c r="A84" s="5">
        <f t="shared" si="138"/>
        <v>80</v>
      </c>
      <c r="B84" s="59" t="s">
        <v>145</v>
      </c>
      <c r="C84" s="38" t="s">
        <v>8</v>
      </c>
      <c r="D84" s="42">
        <f t="shared" si="93"/>
        <v>2</v>
      </c>
      <c r="E84" s="74" t="s">
        <v>104</v>
      </c>
      <c r="F84" s="74" t="s">
        <v>104</v>
      </c>
      <c r="G84" s="74" t="s">
        <v>104</v>
      </c>
      <c r="H84" s="74" t="s">
        <v>104</v>
      </c>
      <c r="I84" s="74" t="s">
        <v>104</v>
      </c>
      <c r="J84" s="74" t="s">
        <v>104</v>
      </c>
      <c r="K84" s="74" t="s">
        <v>104</v>
      </c>
      <c r="L84" s="74">
        <v>0</v>
      </c>
      <c r="M84" s="74">
        <v>2</v>
      </c>
      <c r="N84" s="74" t="s">
        <v>104</v>
      </c>
      <c r="O84" s="74" t="s">
        <v>104</v>
      </c>
      <c r="P84" s="74" t="s">
        <v>104</v>
      </c>
      <c r="Q84" s="90" t="s">
        <v>104</v>
      </c>
      <c r="T84">
        <f t="shared" si="94"/>
        <v>2</v>
      </c>
      <c r="U84">
        <f t="shared" si="95"/>
        <v>0</v>
      </c>
      <c r="V84">
        <f t="shared" si="96"/>
        <v>0</v>
      </c>
      <c r="W84">
        <f t="shared" si="97"/>
        <v>0</v>
      </c>
      <c r="X84">
        <f t="shared" si="98"/>
        <v>0</v>
      </c>
      <c r="Y84">
        <f t="shared" si="99"/>
        <v>0</v>
      </c>
      <c r="Z84">
        <f t="shared" si="100"/>
        <v>0</v>
      </c>
      <c r="AA84">
        <f t="shared" si="101"/>
        <v>0</v>
      </c>
      <c r="AB84">
        <f t="shared" si="102"/>
        <v>0</v>
      </c>
      <c r="AC84">
        <f t="shared" si="103"/>
        <v>0</v>
      </c>
      <c r="AD84">
        <f t="shared" si="104"/>
        <v>0</v>
      </c>
      <c r="AE84">
        <f t="shared" si="105"/>
        <v>0</v>
      </c>
      <c r="AF84">
        <f t="shared" si="106"/>
        <v>0</v>
      </c>
      <c r="AH84">
        <f t="shared" si="107"/>
        <v>0</v>
      </c>
      <c r="AI84">
        <f t="shared" si="108"/>
        <v>0</v>
      </c>
      <c r="AJ84">
        <f t="shared" si="109"/>
        <v>0</v>
      </c>
      <c r="AK84">
        <f t="shared" si="110"/>
        <v>0</v>
      </c>
      <c r="AL84">
        <f t="shared" si="111"/>
        <v>0</v>
      </c>
      <c r="AM84">
        <f t="shared" si="112"/>
        <v>0</v>
      </c>
      <c r="AN84">
        <f t="shared" si="113"/>
        <v>0</v>
      </c>
      <c r="AO84">
        <f t="shared" si="114"/>
        <v>0</v>
      </c>
      <c r="AP84">
        <f t="shared" si="115"/>
        <v>2</v>
      </c>
      <c r="AQ84">
        <f t="shared" si="116"/>
        <v>0</v>
      </c>
      <c r="AR84">
        <f t="shared" si="117"/>
        <v>0</v>
      </c>
      <c r="AS84">
        <f t="shared" si="118"/>
        <v>0</v>
      </c>
      <c r="AT84">
        <f t="shared" si="119"/>
        <v>0</v>
      </c>
      <c r="AV84">
        <f t="shared" si="120"/>
        <v>11</v>
      </c>
      <c r="AW84">
        <f t="shared" si="121"/>
        <v>2</v>
      </c>
      <c r="BB84">
        <v>80</v>
      </c>
      <c r="BF84">
        <f t="shared" si="124"/>
        <v>4</v>
      </c>
      <c r="BG84">
        <f t="shared" si="125"/>
        <v>0</v>
      </c>
      <c r="BH84">
        <f t="shared" si="126"/>
        <v>0</v>
      </c>
      <c r="BI84">
        <f t="shared" si="127"/>
        <v>2</v>
      </c>
      <c r="BJ84">
        <f t="shared" si="128"/>
        <v>0</v>
      </c>
      <c r="BK84">
        <f t="shared" si="129"/>
        <v>0</v>
      </c>
      <c r="BL84">
        <f t="shared" si="130"/>
        <v>0</v>
      </c>
      <c r="BM84">
        <f t="shared" si="131"/>
        <v>0</v>
      </c>
      <c r="BN84">
        <f t="shared" si="132"/>
        <v>0</v>
      </c>
      <c r="BO84">
        <f t="shared" si="133"/>
        <v>2</v>
      </c>
      <c r="BP84">
        <f t="shared" si="134"/>
        <v>0</v>
      </c>
      <c r="BQ84">
        <f t="shared" si="135"/>
        <v>0</v>
      </c>
      <c r="BR84">
        <f t="shared" si="136"/>
        <v>0</v>
      </c>
      <c r="BS84">
        <f t="shared" si="137"/>
        <v>0</v>
      </c>
      <c r="BU84">
        <f t="shared" si="122"/>
        <v>2</v>
      </c>
      <c r="BV84">
        <f t="shared" si="123"/>
        <v>6</v>
      </c>
    </row>
    <row r="85" spans="1:74" ht="15">
      <c r="A85" s="5">
        <f t="shared" si="138"/>
        <v>81</v>
      </c>
      <c r="B85" s="59" t="s">
        <v>273</v>
      </c>
      <c r="C85" s="38" t="s">
        <v>100</v>
      </c>
      <c r="D85" s="42">
        <f t="shared" si="93"/>
        <v>2</v>
      </c>
      <c r="E85" s="74" t="s">
        <v>104</v>
      </c>
      <c r="F85" s="74" t="s">
        <v>104</v>
      </c>
      <c r="G85" s="74" t="s">
        <v>104</v>
      </c>
      <c r="H85" s="74" t="s">
        <v>104</v>
      </c>
      <c r="I85" s="74" t="s">
        <v>104</v>
      </c>
      <c r="J85" s="74" t="s">
        <v>104</v>
      </c>
      <c r="K85" s="74" t="s">
        <v>104</v>
      </c>
      <c r="L85" s="74" t="s">
        <v>104</v>
      </c>
      <c r="M85" s="74">
        <v>2</v>
      </c>
      <c r="N85" s="74" t="s">
        <v>104</v>
      </c>
      <c r="O85" s="74" t="s">
        <v>104</v>
      </c>
      <c r="P85" s="74">
        <v>0</v>
      </c>
      <c r="Q85" s="90" t="s">
        <v>104</v>
      </c>
      <c r="T85">
        <f t="shared" si="94"/>
        <v>2</v>
      </c>
      <c r="U85">
        <f t="shared" si="95"/>
        <v>0</v>
      </c>
      <c r="V85">
        <f t="shared" si="96"/>
        <v>0</v>
      </c>
      <c r="W85">
        <f t="shared" si="97"/>
        <v>0</v>
      </c>
      <c r="X85">
        <f t="shared" si="98"/>
        <v>0</v>
      </c>
      <c r="Y85">
        <f t="shared" si="99"/>
        <v>0</v>
      </c>
      <c r="Z85">
        <f t="shared" si="100"/>
        <v>0</v>
      </c>
      <c r="AA85">
        <f t="shared" si="101"/>
        <v>0</v>
      </c>
      <c r="AB85">
        <f t="shared" si="102"/>
        <v>0</v>
      </c>
      <c r="AC85">
        <f t="shared" si="103"/>
        <v>0</v>
      </c>
      <c r="AD85">
        <f t="shared" si="104"/>
        <v>0</v>
      </c>
      <c r="AE85">
        <f t="shared" si="105"/>
        <v>0</v>
      </c>
      <c r="AF85">
        <f t="shared" si="106"/>
        <v>0</v>
      </c>
      <c r="AH85">
        <f t="shared" si="107"/>
        <v>0</v>
      </c>
      <c r="AI85">
        <f t="shared" si="108"/>
        <v>0</v>
      </c>
      <c r="AJ85">
        <f t="shared" si="109"/>
        <v>0</v>
      </c>
      <c r="AK85">
        <f t="shared" si="110"/>
        <v>0</v>
      </c>
      <c r="AL85">
        <f t="shared" si="111"/>
        <v>0</v>
      </c>
      <c r="AM85">
        <f t="shared" si="112"/>
        <v>0</v>
      </c>
      <c r="AN85">
        <f t="shared" si="113"/>
        <v>0</v>
      </c>
      <c r="AO85">
        <f t="shared" si="114"/>
        <v>0</v>
      </c>
      <c r="AP85">
        <f t="shared" si="115"/>
        <v>2</v>
      </c>
      <c r="AQ85">
        <f t="shared" si="116"/>
        <v>0</v>
      </c>
      <c r="AR85">
        <f t="shared" si="117"/>
        <v>0</v>
      </c>
      <c r="AS85">
        <f t="shared" si="118"/>
        <v>0</v>
      </c>
      <c r="AT85">
        <f t="shared" si="119"/>
        <v>0</v>
      </c>
      <c r="AV85">
        <f t="shared" si="120"/>
        <v>11</v>
      </c>
      <c r="AW85">
        <f t="shared" si="121"/>
        <v>2</v>
      </c>
      <c r="BB85">
        <v>81</v>
      </c>
      <c r="BF85">
        <f t="shared" si="124"/>
        <v>4</v>
      </c>
      <c r="BG85">
        <f t="shared" si="125"/>
        <v>0</v>
      </c>
      <c r="BH85">
        <f t="shared" si="126"/>
        <v>0</v>
      </c>
      <c r="BI85">
        <f t="shared" si="127"/>
        <v>0</v>
      </c>
      <c r="BJ85">
        <f t="shared" si="128"/>
        <v>0</v>
      </c>
      <c r="BK85">
        <f t="shared" si="129"/>
        <v>0</v>
      </c>
      <c r="BL85">
        <f t="shared" si="130"/>
        <v>0</v>
      </c>
      <c r="BM85">
        <f t="shared" si="131"/>
        <v>0</v>
      </c>
      <c r="BN85">
        <f t="shared" si="132"/>
        <v>0</v>
      </c>
      <c r="BO85">
        <f t="shared" si="133"/>
        <v>4</v>
      </c>
      <c r="BP85">
        <f t="shared" si="134"/>
        <v>0</v>
      </c>
      <c r="BQ85">
        <f t="shared" si="135"/>
        <v>0</v>
      </c>
      <c r="BR85">
        <f t="shared" si="136"/>
        <v>0</v>
      </c>
      <c r="BS85">
        <f t="shared" si="137"/>
        <v>0</v>
      </c>
      <c r="BU85">
        <f t="shared" si="122"/>
        <v>0</v>
      </c>
      <c r="BV85">
        <f t="shared" si="123"/>
        <v>4</v>
      </c>
    </row>
    <row r="86" spans="1:74" ht="15">
      <c r="A86" s="5">
        <f t="shared" si="138"/>
        <v>82</v>
      </c>
      <c r="B86" s="59" t="s">
        <v>175</v>
      </c>
      <c r="C86" s="38" t="s">
        <v>8</v>
      </c>
      <c r="D86" s="42">
        <f t="shared" si="93"/>
        <v>2</v>
      </c>
      <c r="E86" s="74">
        <v>0</v>
      </c>
      <c r="F86" s="74" t="s">
        <v>104</v>
      </c>
      <c r="G86" s="74" t="s">
        <v>104</v>
      </c>
      <c r="H86" s="74" t="s">
        <v>104</v>
      </c>
      <c r="I86" s="74" t="s">
        <v>104</v>
      </c>
      <c r="J86" s="74" t="s">
        <v>104</v>
      </c>
      <c r="K86" s="74" t="s">
        <v>104</v>
      </c>
      <c r="L86" s="74" t="s">
        <v>104</v>
      </c>
      <c r="M86" s="74" t="s">
        <v>104</v>
      </c>
      <c r="N86" s="74" t="s">
        <v>104</v>
      </c>
      <c r="O86" s="74">
        <v>2</v>
      </c>
      <c r="P86" s="74" t="s">
        <v>104</v>
      </c>
      <c r="Q86" s="90" t="s">
        <v>104</v>
      </c>
      <c r="T86">
        <f t="shared" si="94"/>
        <v>2</v>
      </c>
      <c r="U86">
        <f t="shared" si="95"/>
        <v>0</v>
      </c>
      <c r="V86">
        <f t="shared" si="96"/>
        <v>0</v>
      </c>
      <c r="W86">
        <f t="shared" si="97"/>
        <v>0</v>
      </c>
      <c r="X86">
        <f t="shared" si="98"/>
        <v>0</v>
      </c>
      <c r="Y86">
        <f t="shared" si="99"/>
        <v>0</v>
      </c>
      <c r="Z86">
        <f t="shared" si="100"/>
        <v>0</v>
      </c>
      <c r="AA86">
        <f t="shared" si="101"/>
        <v>0</v>
      </c>
      <c r="AB86">
        <f t="shared" si="102"/>
        <v>0</v>
      </c>
      <c r="AC86">
        <f t="shared" si="103"/>
        <v>0</v>
      </c>
      <c r="AD86">
        <f t="shared" si="104"/>
        <v>0</v>
      </c>
      <c r="AE86">
        <f t="shared" si="105"/>
        <v>0</v>
      </c>
      <c r="AF86">
        <f t="shared" si="106"/>
        <v>0</v>
      </c>
      <c r="AH86">
        <f t="shared" si="107"/>
        <v>0</v>
      </c>
      <c r="AI86">
        <f t="shared" si="108"/>
        <v>0</v>
      </c>
      <c r="AJ86">
        <f t="shared" si="109"/>
        <v>0</v>
      </c>
      <c r="AK86">
        <f t="shared" si="110"/>
        <v>0</v>
      </c>
      <c r="AL86">
        <f t="shared" si="111"/>
        <v>0</v>
      </c>
      <c r="AM86">
        <f t="shared" si="112"/>
        <v>0</v>
      </c>
      <c r="AN86">
        <f t="shared" si="113"/>
        <v>0</v>
      </c>
      <c r="AO86">
        <f t="shared" si="114"/>
        <v>0</v>
      </c>
      <c r="AP86">
        <f t="shared" si="115"/>
        <v>0</v>
      </c>
      <c r="AQ86">
        <f t="shared" si="116"/>
        <v>0</v>
      </c>
      <c r="AR86">
        <f t="shared" si="117"/>
        <v>2</v>
      </c>
      <c r="AS86">
        <f t="shared" si="118"/>
        <v>0</v>
      </c>
      <c r="AT86">
        <f t="shared" si="119"/>
        <v>0</v>
      </c>
      <c r="AV86">
        <f t="shared" si="120"/>
        <v>11</v>
      </c>
      <c r="AW86">
        <f t="shared" si="121"/>
        <v>2</v>
      </c>
      <c r="BB86">
        <v>82</v>
      </c>
      <c r="BF86">
        <f t="shared" si="124"/>
        <v>4</v>
      </c>
      <c r="BG86">
        <f t="shared" si="125"/>
        <v>0</v>
      </c>
      <c r="BH86">
        <f t="shared" si="126"/>
        <v>0</v>
      </c>
      <c r="BI86">
        <f t="shared" si="127"/>
        <v>0</v>
      </c>
      <c r="BJ86">
        <f t="shared" si="128"/>
        <v>0</v>
      </c>
      <c r="BK86">
        <f t="shared" si="129"/>
        <v>0</v>
      </c>
      <c r="BL86">
        <f t="shared" si="130"/>
        <v>0</v>
      </c>
      <c r="BM86">
        <f t="shared" si="131"/>
        <v>0</v>
      </c>
      <c r="BN86">
        <f t="shared" si="132"/>
        <v>0</v>
      </c>
      <c r="BO86">
        <f t="shared" si="133"/>
        <v>2</v>
      </c>
      <c r="BP86">
        <f t="shared" si="134"/>
        <v>0</v>
      </c>
      <c r="BQ86">
        <f t="shared" si="135"/>
        <v>2</v>
      </c>
      <c r="BR86">
        <f t="shared" si="136"/>
        <v>0</v>
      </c>
      <c r="BS86">
        <f t="shared" si="137"/>
        <v>0</v>
      </c>
      <c r="BU86">
        <f t="shared" si="122"/>
        <v>2</v>
      </c>
      <c r="BV86">
        <f t="shared" si="123"/>
        <v>6</v>
      </c>
    </row>
    <row r="87" spans="1:74" ht="15">
      <c r="A87" s="5">
        <f t="shared" si="138"/>
        <v>83</v>
      </c>
      <c r="B87" s="111" t="s">
        <v>358</v>
      </c>
      <c r="C87" s="114" t="s">
        <v>333</v>
      </c>
      <c r="D87" s="42">
        <f t="shared" si="93"/>
        <v>2</v>
      </c>
      <c r="E87" s="74" t="s">
        <v>104</v>
      </c>
      <c r="F87" s="74" t="s">
        <v>104</v>
      </c>
      <c r="G87" s="74" t="s">
        <v>104</v>
      </c>
      <c r="H87" s="74" t="s">
        <v>104</v>
      </c>
      <c r="I87" s="74" t="s">
        <v>104</v>
      </c>
      <c r="J87" s="74" t="s">
        <v>104</v>
      </c>
      <c r="K87" s="74" t="s">
        <v>104</v>
      </c>
      <c r="L87" s="74" t="s">
        <v>104</v>
      </c>
      <c r="M87" s="74" t="s">
        <v>104</v>
      </c>
      <c r="N87" s="74" t="s">
        <v>104</v>
      </c>
      <c r="O87" s="74">
        <v>2</v>
      </c>
      <c r="P87" s="74" t="s">
        <v>104</v>
      </c>
      <c r="Q87" s="90" t="s">
        <v>104</v>
      </c>
      <c r="T87">
        <f t="shared" si="94"/>
        <v>2</v>
      </c>
      <c r="U87">
        <f t="shared" si="95"/>
        <v>0</v>
      </c>
      <c r="V87">
        <f t="shared" si="96"/>
        <v>0</v>
      </c>
      <c r="W87">
        <f t="shared" si="97"/>
        <v>0</v>
      </c>
      <c r="X87">
        <f t="shared" si="98"/>
        <v>0</v>
      </c>
      <c r="Y87">
        <f t="shared" si="99"/>
        <v>0</v>
      </c>
      <c r="Z87">
        <f t="shared" si="100"/>
        <v>0</v>
      </c>
      <c r="AA87">
        <f t="shared" si="101"/>
        <v>0</v>
      </c>
      <c r="AB87">
        <f t="shared" si="102"/>
        <v>0</v>
      </c>
      <c r="AC87">
        <f t="shared" si="103"/>
        <v>0</v>
      </c>
      <c r="AD87">
        <f t="shared" si="104"/>
        <v>0</v>
      </c>
      <c r="AE87">
        <f t="shared" si="105"/>
        <v>0</v>
      </c>
      <c r="AF87">
        <f t="shared" si="106"/>
        <v>0</v>
      </c>
      <c r="AH87">
        <f t="shared" si="107"/>
        <v>0</v>
      </c>
      <c r="AI87">
        <f t="shared" si="108"/>
        <v>0</v>
      </c>
      <c r="AJ87">
        <f t="shared" si="109"/>
        <v>0</v>
      </c>
      <c r="AK87">
        <f t="shared" si="110"/>
        <v>0</v>
      </c>
      <c r="AL87">
        <f t="shared" si="111"/>
        <v>0</v>
      </c>
      <c r="AM87">
        <f t="shared" si="112"/>
        <v>0</v>
      </c>
      <c r="AN87">
        <f t="shared" si="113"/>
        <v>0</v>
      </c>
      <c r="AO87">
        <f t="shared" si="114"/>
        <v>0</v>
      </c>
      <c r="AP87">
        <f t="shared" si="115"/>
        <v>0</v>
      </c>
      <c r="AQ87">
        <f t="shared" si="116"/>
        <v>0</v>
      </c>
      <c r="AR87">
        <f t="shared" si="117"/>
        <v>2</v>
      </c>
      <c r="AS87">
        <f t="shared" si="118"/>
        <v>0</v>
      </c>
      <c r="AT87">
        <f t="shared" si="119"/>
        <v>0</v>
      </c>
      <c r="AV87">
        <f t="shared" si="120"/>
        <v>12</v>
      </c>
      <c r="AW87">
        <f t="shared" si="121"/>
        <v>2</v>
      </c>
      <c r="BB87">
        <v>83</v>
      </c>
      <c r="BF87">
        <f t="shared" si="124"/>
        <v>4</v>
      </c>
      <c r="BG87">
        <f t="shared" si="125"/>
        <v>0</v>
      </c>
      <c r="BH87">
        <f t="shared" si="126"/>
        <v>0</v>
      </c>
      <c r="BI87">
        <f t="shared" si="127"/>
        <v>0</v>
      </c>
      <c r="BJ87">
        <f t="shared" si="128"/>
        <v>0</v>
      </c>
      <c r="BK87">
        <f t="shared" si="129"/>
        <v>0</v>
      </c>
      <c r="BL87">
        <f t="shared" si="130"/>
        <v>0</v>
      </c>
      <c r="BM87">
        <f t="shared" si="131"/>
        <v>0</v>
      </c>
      <c r="BN87">
        <f t="shared" si="132"/>
        <v>0</v>
      </c>
      <c r="BO87">
        <f t="shared" si="133"/>
        <v>0</v>
      </c>
      <c r="BP87">
        <f t="shared" si="134"/>
        <v>0</v>
      </c>
      <c r="BQ87">
        <f t="shared" si="135"/>
        <v>4</v>
      </c>
      <c r="BR87">
        <f t="shared" si="136"/>
        <v>0</v>
      </c>
      <c r="BS87">
        <f t="shared" si="137"/>
        <v>0</v>
      </c>
      <c r="BU87">
        <f t="shared" si="122"/>
        <v>0</v>
      </c>
      <c r="BV87">
        <f t="shared" si="123"/>
        <v>4</v>
      </c>
    </row>
    <row r="88" spans="1:74" ht="15">
      <c r="A88" s="5">
        <f t="shared" si="138"/>
        <v>84</v>
      </c>
      <c r="B88" s="111" t="s">
        <v>360</v>
      </c>
      <c r="C88" s="78" t="s">
        <v>361</v>
      </c>
      <c r="D88" s="42">
        <f t="shared" si="93"/>
        <v>2</v>
      </c>
      <c r="E88" s="74" t="s">
        <v>104</v>
      </c>
      <c r="F88" s="74" t="s">
        <v>104</v>
      </c>
      <c r="G88" s="74" t="s">
        <v>104</v>
      </c>
      <c r="H88" s="74" t="s">
        <v>104</v>
      </c>
      <c r="I88" s="74" t="s">
        <v>104</v>
      </c>
      <c r="J88" s="74" t="s">
        <v>104</v>
      </c>
      <c r="K88" s="74" t="s">
        <v>104</v>
      </c>
      <c r="L88" s="74" t="s">
        <v>104</v>
      </c>
      <c r="M88" s="74" t="s">
        <v>104</v>
      </c>
      <c r="N88" s="74" t="s">
        <v>104</v>
      </c>
      <c r="O88" s="74" t="s">
        <v>104</v>
      </c>
      <c r="P88" s="74">
        <v>2</v>
      </c>
      <c r="Q88" s="90" t="s">
        <v>104</v>
      </c>
      <c r="T88">
        <f t="shared" si="94"/>
        <v>2</v>
      </c>
      <c r="U88">
        <f t="shared" si="95"/>
        <v>0</v>
      </c>
      <c r="V88">
        <f t="shared" si="96"/>
        <v>0</v>
      </c>
      <c r="W88">
        <f t="shared" si="97"/>
        <v>0</v>
      </c>
      <c r="X88">
        <f t="shared" si="98"/>
        <v>0</v>
      </c>
      <c r="Y88">
        <f t="shared" si="99"/>
        <v>0</v>
      </c>
      <c r="Z88">
        <f t="shared" si="100"/>
        <v>0</v>
      </c>
      <c r="AA88">
        <f t="shared" si="101"/>
        <v>0</v>
      </c>
      <c r="AB88">
        <f t="shared" si="102"/>
        <v>0</v>
      </c>
      <c r="AC88">
        <f t="shared" si="103"/>
        <v>0</v>
      </c>
      <c r="AD88">
        <f t="shared" si="104"/>
        <v>0</v>
      </c>
      <c r="AE88">
        <f t="shared" si="105"/>
        <v>0</v>
      </c>
      <c r="AF88">
        <f t="shared" si="106"/>
        <v>0</v>
      </c>
      <c r="AH88">
        <f t="shared" si="107"/>
        <v>0</v>
      </c>
      <c r="AI88">
        <f t="shared" si="108"/>
        <v>0</v>
      </c>
      <c r="AJ88">
        <f t="shared" si="109"/>
        <v>0</v>
      </c>
      <c r="AK88">
        <f t="shared" si="110"/>
        <v>0</v>
      </c>
      <c r="AL88">
        <f t="shared" si="111"/>
        <v>0</v>
      </c>
      <c r="AM88">
        <f t="shared" si="112"/>
        <v>0</v>
      </c>
      <c r="AN88">
        <f t="shared" si="113"/>
        <v>0</v>
      </c>
      <c r="AO88">
        <f t="shared" si="114"/>
        <v>0</v>
      </c>
      <c r="AP88">
        <f t="shared" si="115"/>
        <v>0</v>
      </c>
      <c r="AQ88">
        <f t="shared" si="116"/>
        <v>0</v>
      </c>
      <c r="AR88">
        <f t="shared" si="117"/>
        <v>0</v>
      </c>
      <c r="AS88">
        <f t="shared" si="118"/>
        <v>2</v>
      </c>
      <c r="AT88">
        <f t="shared" si="119"/>
        <v>0</v>
      </c>
      <c r="AV88">
        <f t="shared" si="120"/>
        <v>12</v>
      </c>
      <c r="AW88">
        <f t="shared" si="121"/>
        <v>2</v>
      </c>
      <c r="BB88">
        <v>84</v>
      </c>
      <c r="BF88">
        <f t="shared" si="124"/>
        <v>4</v>
      </c>
      <c r="BG88">
        <f t="shared" si="125"/>
        <v>0</v>
      </c>
      <c r="BH88">
        <f t="shared" si="126"/>
        <v>0</v>
      </c>
      <c r="BI88">
        <f t="shared" si="127"/>
        <v>0</v>
      </c>
      <c r="BJ88">
        <f t="shared" si="128"/>
        <v>0</v>
      </c>
      <c r="BK88">
        <f t="shared" si="129"/>
        <v>0</v>
      </c>
      <c r="BL88">
        <f t="shared" si="130"/>
        <v>0</v>
      </c>
      <c r="BM88">
        <f t="shared" si="131"/>
        <v>0</v>
      </c>
      <c r="BN88">
        <f t="shared" si="132"/>
        <v>0</v>
      </c>
      <c r="BO88">
        <f t="shared" si="133"/>
        <v>0</v>
      </c>
      <c r="BP88">
        <f t="shared" si="134"/>
        <v>0</v>
      </c>
      <c r="BQ88">
        <f t="shared" si="135"/>
        <v>2</v>
      </c>
      <c r="BR88">
        <f t="shared" si="136"/>
        <v>2</v>
      </c>
      <c r="BS88">
        <f t="shared" si="137"/>
        <v>0</v>
      </c>
      <c r="BU88">
        <f t="shared" si="122"/>
        <v>2</v>
      </c>
      <c r="BV88">
        <f t="shared" si="123"/>
        <v>6</v>
      </c>
    </row>
    <row r="89" spans="1:74" ht="15">
      <c r="A89" s="5">
        <f t="shared" si="138"/>
        <v>85</v>
      </c>
      <c r="B89" s="59" t="s">
        <v>204</v>
      </c>
      <c r="C89" s="5" t="s">
        <v>156</v>
      </c>
      <c r="D89" s="42">
        <f t="shared" si="93"/>
        <v>2</v>
      </c>
      <c r="E89" s="74" t="s">
        <v>104</v>
      </c>
      <c r="F89" s="74">
        <v>1</v>
      </c>
      <c r="G89" s="74" t="s">
        <v>104</v>
      </c>
      <c r="H89" s="74" t="s">
        <v>104</v>
      </c>
      <c r="I89" s="74" t="s">
        <v>104</v>
      </c>
      <c r="J89" s="74">
        <v>0</v>
      </c>
      <c r="K89" s="74">
        <v>1</v>
      </c>
      <c r="L89" s="74" t="s">
        <v>104</v>
      </c>
      <c r="M89" s="74" t="s">
        <v>104</v>
      </c>
      <c r="N89" s="74" t="s">
        <v>104</v>
      </c>
      <c r="O89" s="74" t="s">
        <v>104</v>
      </c>
      <c r="P89" s="74" t="s">
        <v>104</v>
      </c>
      <c r="Q89" s="90" t="s">
        <v>104</v>
      </c>
      <c r="T89">
        <f t="shared" si="94"/>
        <v>1</v>
      </c>
      <c r="U89">
        <f t="shared" si="95"/>
        <v>1</v>
      </c>
      <c r="V89">
        <f t="shared" si="96"/>
        <v>0</v>
      </c>
      <c r="W89">
        <f t="shared" si="97"/>
        <v>0</v>
      </c>
      <c r="X89">
        <f t="shared" si="98"/>
        <v>0</v>
      </c>
      <c r="Y89">
        <f t="shared" si="99"/>
        <v>0</v>
      </c>
      <c r="Z89">
        <f t="shared" si="100"/>
        <v>0</v>
      </c>
      <c r="AA89">
        <f t="shared" si="101"/>
        <v>0</v>
      </c>
      <c r="AB89">
        <f t="shared" si="102"/>
        <v>0</v>
      </c>
      <c r="AC89">
        <f t="shared" si="103"/>
        <v>0</v>
      </c>
      <c r="AD89">
        <f t="shared" si="104"/>
        <v>0</v>
      </c>
      <c r="AE89">
        <f t="shared" si="105"/>
        <v>0</v>
      </c>
      <c r="AF89">
        <f t="shared" si="106"/>
        <v>0</v>
      </c>
      <c r="AH89">
        <f t="shared" si="107"/>
        <v>0</v>
      </c>
      <c r="AI89">
        <f t="shared" si="108"/>
        <v>1</v>
      </c>
      <c r="AJ89">
        <f t="shared" si="109"/>
        <v>0</v>
      </c>
      <c r="AK89">
        <f t="shared" si="110"/>
        <v>0</v>
      </c>
      <c r="AL89">
        <f t="shared" si="111"/>
        <v>0</v>
      </c>
      <c r="AM89">
        <f t="shared" si="112"/>
        <v>0</v>
      </c>
      <c r="AN89">
        <f t="shared" si="113"/>
        <v>1</v>
      </c>
      <c r="AO89">
        <f t="shared" si="114"/>
        <v>0</v>
      </c>
      <c r="AP89">
        <f t="shared" si="115"/>
        <v>0</v>
      </c>
      <c r="AQ89">
        <f t="shared" si="116"/>
        <v>0</v>
      </c>
      <c r="AR89">
        <f t="shared" si="117"/>
        <v>0</v>
      </c>
      <c r="AS89">
        <f t="shared" si="118"/>
        <v>0</v>
      </c>
      <c r="AT89">
        <f t="shared" si="119"/>
        <v>0</v>
      </c>
      <c r="AV89">
        <f t="shared" si="120"/>
        <v>10</v>
      </c>
      <c r="AW89">
        <f t="shared" si="121"/>
        <v>2</v>
      </c>
      <c r="BB89">
        <v>85</v>
      </c>
      <c r="BF89">
        <f t="shared" si="124"/>
        <v>4</v>
      </c>
      <c r="BG89">
        <f t="shared" si="125"/>
        <v>0</v>
      </c>
      <c r="BH89">
        <f t="shared" si="126"/>
        <v>1</v>
      </c>
      <c r="BI89">
        <f t="shared" si="127"/>
        <v>0</v>
      </c>
      <c r="BJ89">
        <f t="shared" si="128"/>
        <v>0</v>
      </c>
      <c r="BK89">
        <f t="shared" si="129"/>
        <v>0</v>
      </c>
      <c r="BL89">
        <f t="shared" si="130"/>
        <v>0</v>
      </c>
      <c r="BM89">
        <f t="shared" si="131"/>
        <v>1</v>
      </c>
      <c r="BN89">
        <f t="shared" si="132"/>
        <v>0</v>
      </c>
      <c r="BO89">
        <f t="shared" si="133"/>
        <v>0</v>
      </c>
      <c r="BP89">
        <f t="shared" si="134"/>
        <v>0</v>
      </c>
      <c r="BQ89">
        <f t="shared" si="135"/>
        <v>0</v>
      </c>
      <c r="BR89">
        <f t="shared" si="136"/>
        <v>2</v>
      </c>
      <c r="BS89">
        <f t="shared" si="137"/>
        <v>0</v>
      </c>
      <c r="BU89">
        <f t="shared" si="122"/>
        <v>1</v>
      </c>
      <c r="BV89">
        <f t="shared" si="123"/>
        <v>5</v>
      </c>
    </row>
    <row r="90" spans="1:74" ht="15">
      <c r="A90" s="5">
        <f t="shared" si="138"/>
        <v>86</v>
      </c>
      <c r="B90" s="111" t="s">
        <v>168</v>
      </c>
      <c r="C90" s="78" t="s">
        <v>340</v>
      </c>
      <c r="D90" s="42">
        <f t="shared" si="93"/>
        <v>1</v>
      </c>
      <c r="E90" s="74" t="s">
        <v>104</v>
      </c>
      <c r="F90" s="74" t="s">
        <v>104</v>
      </c>
      <c r="G90" s="74" t="s">
        <v>104</v>
      </c>
      <c r="H90" s="74" t="s">
        <v>104</v>
      </c>
      <c r="I90" s="74" t="s">
        <v>104</v>
      </c>
      <c r="J90" s="74" t="s">
        <v>104</v>
      </c>
      <c r="K90" s="74">
        <v>1</v>
      </c>
      <c r="L90" s="74" t="s">
        <v>104</v>
      </c>
      <c r="M90" s="74" t="s">
        <v>104</v>
      </c>
      <c r="N90" s="74" t="s">
        <v>104</v>
      </c>
      <c r="O90" s="74" t="s">
        <v>104</v>
      </c>
      <c r="P90" s="74" t="s">
        <v>104</v>
      </c>
      <c r="Q90" s="90" t="s">
        <v>104</v>
      </c>
      <c r="T90">
        <f t="shared" si="94"/>
        <v>1</v>
      </c>
      <c r="U90">
        <f t="shared" si="95"/>
        <v>0</v>
      </c>
      <c r="V90">
        <f t="shared" si="96"/>
        <v>0</v>
      </c>
      <c r="W90">
        <f t="shared" si="97"/>
        <v>0</v>
      </c>
      <c r="X90">
        <f t="shared" si="98"/>
        <v>0</v>
      </c>
      <c r="Y90">
        <f t="shared" si="99"/>
        <v>0</v>
      </c>
      <c r="Z90">
        <f t="shared" si="100"/>
        <v>0</v>
      </c>
      <c r="AA90">
        <f t="shared" si="101"/>
        <v>0</v>
      </c>
      <c r="AB90">
        <f t="shared" si="102"/>
        <v>0</v>
      </c>
      <c r="AC90">
        <f t="shared" si="103"/>
        <v>0</v>
      </c>
      <c r="AD90">
        <f t="shared" si="104"/>
        <v>0</v>
      </c>
      <c r="AE90">
        <f t="shared" si="105"/>
        <v>0</v>
      </c>
      <c r="AF90">
        <f t="shared" si="106"/>
        <v>0</v>
      </c>
      <c r="AH90">
        <f t="shared" si="107"/>
        <v>0</v>
      </c>
      <c r="AI90">
        <f t="shared" si="108"/>
        <v>0</v>
      </c>
      <c r="AJ90">
        <f t="shared" si="109"/>
        <v>0</v>
      </c>
      <c r="AK90">
        <f t="shared" si="110"/>
        <v>0</v>
      </c>
      <c r="AL90">
        <f t="shared" si="111"/>
        <v>0</v>
      </c>
      <c r="AM90">
        <f t="shared" si="112"/>
        <v>0</v>
      </c>
      <c r="AN90">
        <f t="shared" si="113"/>
        <v>1</v>
      </c>
      <c r="AO90">
        <f t="shared" si="114"/>
        <v>0</v>
      </c>
      <c r="AP90">
        <f t="shared" si="115"/>
        <v>0</v>
      </c>
      <c r="AQ90">
        <f t="shared" si="116"/>
        <v>0</v>
      </c>
      <c r="AR90">
        <f t="shared" si="117"/>
        <v>0</v>
      </c>
      <c r="AS90">
        <f t="shared" si="118"/>
        <v>0</v>
      </c>
      <c r="AT90">
        <f t="shared" si="119"/>
        <v>0</v>
      </c>
      <c r="AV90">
        <f t="shared" si="120"/>
        <v>12</v>
      </c>
      <c r="AW90">
        <f t="shared" si="121"/>
        <v>1</v>
      </c>
      <c r="BB90">
        <v>86</v>
      </c>
      <c r="BF90">
        <f t="shared" si="124"/>
        <v>3</v>
      </c>
      <c r="BG90">
        <f t="shared" si="125"/>
        <v>0</v>
      </c>
      <c r="BH90">
        <f t="shared" si="126"/>
        <v>1</v>
      </c>
      <c r="BI90">
        <f t="shared" si="127"/>
        <v>0</v>
      </c>
      <c r="BJ90">
        <f t="shared" si="128"/>
        <v>0</v>
      </c>
      <c r="BK90">
        <f t="shared" si="129"/>
        <v>0</v>
      </c>
      <c r="BL90">
        <f t="shared" si="130"/>
        <v>0</v>
      </c>
      <c r="BM90">
        <f t="shared" si="131"/>
        <v>2</v>
      </c>
      <c r="BN90">
        <f t="shared" si="132"/>
        <v>0</v>
      </c>
      <c r="BO90">
        <f t="shared" si="133"/>
        <v>0</v>
      </c>
      <c r="BP90">
        <f t="shared" si="134"/>
        <v>0</v>
      </c>
      <c r="BQ90">
        <f t="shared" si="135"/>
        <v>0</v>
      </c>
      <c r="BR90">
        <f t="shared" si="136"/>
        <v>0</v>
      </c>
      <c r="BS90">
        <f t="shared" si="137"/>
        <v>0</v>
      </c>
      <c r="BU90">
        <f t="shared" si="122"/>
        <v>1</v>
      </c>
      <c r="BV90">
        <f t="shared" si="123"/>
        <v>4</v>
      </c>
    </row>
    <row r="91" spans="1:74" ht="15">
      <c r="A91" s="5">
        <f t="shared" si="138"/>
        <v>87</v>
      </c>
      <c r="B91" s="59" t="s">
        <v>114</v>
      </c>
      <c r="C91" s="5" t="s">
        <v>8</v>
      </c>
      <c r="D91" s="42">
        <f t="shared" si="93"/>
        <v>1</v>
      </c>
      <c r="E91" s="74" t="s">
        <v>104</v>
      </c>
      <c r="F91" s="74" t="s">
        <v>104</v>
      </c>
      <c r="G91" s="74" t="s">
        <v>104</v>
      </c>
      <c r="H91" s="74" t="s">
        <v>104</v>
      </c>
      <c r="I91" s="74" t="s">
        <v>104</v>
      </c>
      <c r="J91" s="74">
        <v>1</v>
      </c>
      <c r="K91" s="74" t="s">
        <v>104</v>
      </c>
      <c r="L91" s="74">
        <v>0</v>
      </c>
      <c r="M91" s="74">
        <v>0</v>
      </c>
      <c r="N91" s="74" t="s">
        <v>104</v>
      </c>
      <c r="O91" s="74" t="s">
        <v>104</v>
      </c>
      <c r="P91" s="74" t="s">
        <v>104</v>
      </c>
      <c r="Q91" s="90" t="s">
        <v>104</v>
      </c>
      <c r="T91">
        <f t="shared" si="94"/>
        <v>1</v>
      </c>
      <c r="U91">
        <f t="shared" si="95"/>
        <v>0</v>
      </c>
      <c r="V91">
        <f t="shared" si="96"/>
        <v>0</v>
      </c>
      <c r="W91">
        <f t="shared" si="97"/>
        <v>0</v>
      </c>
      <c r="X91">
        <f t="shared" si="98"/>
        <v>0</v>
      </c>
      <c r="Y91">
        <f t="shared" si="99"/>
        <v>0</v>
      </c>
      <c r="Z91">
        <f t="shared" si="100"/>
        <v>0</v>
      </c>
      <c r="AA91">
        <f t="shared" si="101"/>
        <v>0</v>
      </c>
      <c r="AB91">
        <f t="shared" si="102"/>
        <v>0</v>
      </c>
      <c r="AC91">
        <f t="shared" si="103"/>
        <v>0</v>
      </c>
      <c r="AD91">
        <f t="shared" si="104"/>
        <v>0</v>
      </c>
      <c r="AE91">
        <f t="shared" si="105"/>
        <v>0</v>
      </c>
      <c r="AF91">
        <f t="shared" si="106"/>
        <v>0</v>
      </c>
      <c r="AH91">
        <f t="shared" si="107"/>
        <v>0</v>
      </c>
      <c r="AI91">
        <f t="shared" si="108"/>
        <v>0</v>
      </c>
      <c r="AJ91">
        <f t="shared" si="109"/>
        <v>0</v>
      </c>
      <c r="AK91">
        <f t="shared" si="110"/>
        <v>0</v>
      </c>
      <c r="AL91">
        <f t="shared" si="111"/>
        <v>0</v>
      </c>
      <c r="AM91">
        <f t="shared" si="112"/>
        <v>1</v>
      </c>
      <c r="AN91">
        <f t="shared" si="113"/>
        <v>0</v>
      </c>
      <c r="AO91">
        <f t="shared" si="114"/>
        <v>0</v>
      </c>
      <c r="AP91">
        <f t="shared" si="115"/>
        <v>0</v>
      </c>
      <c r="AQ91">
        <f t="shared" si="116"/>
        <v>0</v>
      </c>
      <c r="AR91">
        <f t="shared" si="117"/>
        <v>0</v>
      </c>
      <c r="AS91">
        <f t="shared" si="118"/>
        <v>0</v>
      </c>
      <c r="AT91">
        <f t="shared" si="119"/>
        <v>0</v>
      </c>
      <c r="AV91">
        <f t="shared" si="120"/>
        <v>10</v>
      </c>
      <c r="AW91">
        <f t="shared" si="121"/>
        <v>1</v>
      </c>
      <c r="BB91">
        <v>87</v>
      </c>
      <c r="BF91">
        <f t="shared" si="124"/>
        <v>2</v>
      </c>
      <c r="BG91">
        <f t="shared" si="125"/>
        <v>0</v>
      </c>
      <c r="BH91">
        <f t="shared" si="126"/>
        <v>0</v>
      </c>
      <c r="BI91">
        <f t="shared" si="127"/>
        <v>0</v>
      </c>
      <c r="BJ91">
        <f t="shared" si="128"/>
        <v>0</v>
      </c>
      <c r="BK91">
        <f t="shared" si="129"/>
        <v>0</v>
      </c>
      <c r="BL91">
        <f t="shared" si="130"/>
        <v>1</v>
      </c>
      <c r="BM91">
        <f t="shared" si="131"/>
        <v>1</v>
      </c>
      <c r="BN91">
        <f t="shared" si="132"/>
        <v>0</v>
      </c>
      <c r="BO91">
        <f t="shared" si="133"/>
        <v>0</v>
      </c>
      <c r="BP91">
        <f t="shared" si="134"/>
        <v>0</v>
      </c>
      <c r="BQ91">
        <f t="shared" si="135"/>
        <v>0</v>
      </c>
      <c r="BR91">
        <f t="shared" si="136"/>
        <v>0</v>
      </c>
      <c r="BS91">
        <f t="shared" si="137"/>
        <v>0</v>
      </c>
      <c r="BU91">
        <f t="shared" si="122"/>
        <v>1</v>
      </c>
      <c r="BV91">
        <f t="shared" si="123"/>
        <v>3</v>
      </c>
    </row>
    <row r="92" spans="1:74" ht="15">
      <c r="A92" s="5">
        <f t="shared" si="138"/>
        <v>88</v>
      </c>
      <c r="B92" s="59" t="s">
        <v>236</v>
      </c>
      <c r="C92" s="78" t="s">
        <v>139</v>
      </c>
      <c r="D92" s="42">
        <f t="shared" si="93"/>
        <v>1</v>
      </c>
      <c r="E92" s="74">
        <v>0</v>
      </c>
      <c r="F92" s="74" t="s">
        <v>104</v>
      </c>
      <c r="G92" s="74" t="s">
        <v>104</v>
      </c>
      <c r="H92" s="74" t="s">
        <v>104</v>
      </c>
      <c r="I92" s="74">
        <v>1</v>
      </c>
      <c r="J92" s="74" t="s">
        <v>104</v>
      </c>
      <c r="K92" s="74" t="s">
        <v>104</v>
      </c>
      <c r="L92" s="74">
        <v>0</v>
      </c>
      <c r="M92" s="74" t="s">
        <v>104</v>
      </c>
      <c r="N92" s="74" t="s">
        <v>104</v>
      </c>
      <c r="O92" s="74">
        <v>0</v>
      </c>
      <c r="P92" s="74">
        <v>0</v>
      </c>
      <c r="Q92" s="90" t="s">
        <v>104</v>
      </c>
      <c r="T92">
        <f t="shared" si="94"/>
        <v>1</v>
      </c>
      <c r="U92">
        <f t="shared" si="95"/>
        <v>0</v>
      </c>
      <c r="V92">
        <f t="shared" si="96"/>
        <v>0</v>
      </c>
      <c r="W92">
        <f t="shared" si="97"/>
        <v>0</v>
      </c>
      <c r="X92">
        <f t="shared" si="98"/>
        <v>0</v>
      </c>
      <c r="Y92">
        <f t="shared" si="99"/>
        <v>0</v>
      </c>
      <c r="Z92">
        <f t="shared" si="100"/>
        <v>0</v>
      </c>
      <c r="AA92">
        <f t="shared" si="101"/>
        <v>0</v>
      </c>
      <c r="AB92">
        <f t="shared" si="102"/>
        <v>0</v>
      </c>
      <c r="AC92">
        <f t="shared" si="103"/>
        <v>0</v>
      </c>
      <c r="AD92">
        <f t="shared" si="104"/>
        <v>0</v>
      </c>
      <c r="AE92">
        <f t="shared" si="105"/>
        <v>0</v>
      </c>
      <c r="AF92">
        <f t="shared" si="106"/>
        <v>0</v>
      </c>
      <c r="AH92">
        <f t="shared" si="107"/>
        <v>0</v>
      </c>
      <c r="AI92">
        <f t="shared" si="108"/>
        <v>0</v>
      </c>
      <c r="AJ92">
        <f t="shared" si="109"/>
        <v>0</v>
      </c>
      <c r="AK92">
        <f t="shared" si="110"/>
        <v>0</v>
      </c>
      <c r="AL92">
        <f t="shared" si="111"/>
        <v>1</v>
      </c>
      <c r="AM92">
        <f t="shared" si="112"/>
        <v>0</v>
      </c>
      <c r="AN92">
        <f t="shared" si="113"/>
        <v>0</v>
      </c>
      <c r="AO92">
        <f t="shared" si="114"/>
        <v>0</v>
      </c>
      <c r="AP92">
        <f t="shared" si="115"/>
        <v>0</v>
      </c>
      <c r="AQ92">
        <f t="shared" si="116"/>
        <v>0</v>
      </c>
      <c r="AR92">
        <f t="shared" si="117"/>
        <v>0</v>
      </c>
      <c r="AS92">
        <f t="shared" si="118"/>
        <v>0</v>
      </c>
      <c r="AT92">
        <f t="shared" si="119"/>
        <v>0</v>
      </c>
      <c r="AV92">
        <f t="shared" si="120"/>
        <v>8</v>
      </c>
      <c r="AW92">
        <f t="shared" si="121"/>
        <v>1</v>
      </c>
      <c r="BB92">
        <v>88</v>
      </c>
      <c r="BF92">
        <f t="shared" si="124"/>
        <v>2</v>
      </c>
      <c r="BG92">
        <f t="shared" si="125"/>
        <v>0</v>
      </c>
      <c r="BH92">
        <f t="shared" si="126"/>
        <v>0</v>
      </c>
      <c r="BI92">
        <f t="shared" si="127"/>
        <v>0</v>
      </c>
      <c r="BJ92">
        <f t="shared" si="128"/>
        <v>0</v>
      </c>
      <c r="BK92">
        <f t="shared" si="129"/>
        <v>1</v>
      </c>
      <c r="BL92">
        <f t="shared" si="130"/>
        <v>1</v>
      </c>
      <c r="BM92">
        <f t="shared" si="131"/>
        <v>0</v>
      </c>
      <c r="BN92">
        <f t="shared" si="132"/>
        <v>0</v>
      </c>
      <c r="BO92">
        <f t="shared" si="133"/>
        <v>0</v>
      </c>
      <c r="BP92">
        <f t="shared" si="134"/>
        <v>0</v>
      </c>
      <c r="BQ92">
        <f t="shared" si="135"/>
        <v>0</v>
      </c>
      <c r="BR92">
        <f t="shared" si="136"/>
        <v>0</v>
      </c>
      <c r="BS92">
        <f t="shared" si="137"/>
        <v>0</v>
      </c>
      <c r="BU92">
        <f t="shared" si="122"/>
        <v>1</v>
      </c>
      <c r="BV92">
        <f t="shared" si="123"/>
        <v>3</v>
      </c>
    </row>
    <row r="93" spans="1:74" ht="15">
      <c r="A93" s="5">
        <f t="shared" si="138"/>
        <v>89</v>
      </c>
      <c r="B93" s="71" t="s">
        <v>329</v>
      </c>
      <c r="C93" s="117" t="s">
        <v>333</v>
      </c>
      <c r="D93" s="42">
        <f t="shared" si="93"/>
        <v>1</v>
      </c>
      <c r="E93" s="74" t="s">
        <v>104</v>
      </c>
      <c r="F93" s="74" t="s">
        <v>104</v>
      </c>
      <c r="G93" s="74" t="s">
        <v>104</v>
      </c>
      <c r="H93" s="74" t="s">
        <v>104</v>
      </c>
      <c r="I93" s="74">
        <v>1</v>
      </c>
      <c r="J93" s="74" t="s">
        <v>104</v>
      </c>
      <c r="K93" s="74" t="s">
        <v>104</v>
      </c>
      <c r="L93" s="74" t="s">
        <v>104</v>
      </c>
      <c r="M93" s="74" t="s">
        <v>104</v>
      </c>
      <c r="N93" s="74" t="s">
        <v>104</v>
      </c>
      <c r="O93" s="74" t="s">
        <v>104</v>
      </c>
      <c r="P93" s="74" t="s">
        <v>104</v>
      </c>
      <c r="Q93" s="90" t="s">
        <v>104</v>
      </c>
      <c r="T93">
        <f t="shared" si="94"/>
        <v>1</v>
      </c>
      <c r="U93">
        <f t="shared" si="95"/>
        <v>0</v>
      </c>
      <c r="V93">
        <f t="shared" si="96"/>
        <v>0</v>
      </c>
      <c r="W93">
        <f t="shared" si="97"/>
        <v>0</v>
      </c>
      <c r="X93">
        <f t="shared" si="98"/>
        <v>0</v>
      </c>
      <c r="Y93">
        <f t="shared" si="99"/>
        <v>0</v>
      </c>
      <c r="Z93">
        <f t="shared" si="100"/>
        <v>0</v>
      </c>
      <c r="AA93">
        <f t="shared" si="101"/>
        <v>0</v>
      </c>
      <c r="AB93">
        <f t="shared" si="102"/>
        <v>0</v>
      </c>
      <c r="AC93">
        <f t="shared" si="103"/>
        <v>0</v>
      </c>
      <c r="AD93">
        <f t="shared" si="104"/>
        <v>0</v>
      </c>
      <c r="AE93">
        <f t="shared" si="105"/>
        <v>0</v>
      </c>
      <c r="AF93">
        <f t="shared" si="106"/>
        <v>0</v>
      </c>
      <c r="AH93">
        <f t="shared" si="107"/>
        <v>0</v>
      </c>
      <c r="AI93">
        <f t="shared" si="108"/>
        <v>0</v>
      </c>
      <c r="AJ93">
        <f t="shared" si="109"/>
        <v>0</v>
      </c>
      <c r="AK93">
        <f t="shared" si="110"/>
        <v>0</v>
      </c>
      <c r="AL93">
        <f t="shared" si="111"/>
        <v>1</v>
      </c>
      <c r="AM93">
        <f t="shared" si="112"/>
        <v>0</v>
      </c>
      <c r="AN93">
        <f t="shared" si="113"/>
        <v>0</v>
      </c>
      <c r="AO93">
        <f t="shared" si="114"/>
        <v>0</v>
      </c>
      <c r="AP93">
        <f t="shared" si="115"/>
        <v>0</v>
      </c>
      <c r="AQ93">
        <f t="shared" si="116"/>
        <v>0</v>
      </c>
      <c r="AR93">
        <f t="shared" si="117"/>
        <v>0</v>
      </c>
      <c r="AS93">
        <f t="shared" si="118"/>
        <v>0</v>
      </c>
      <c r="AT93">
        <f t="shared" si="119"/>
        <v>0</v>
      </c>
      <c r="AV93">
        <f t="shared" si="120"/>
        <v>12</v>
      </c>
      <c r="AW93">
        <f t="shared" si="121"/>
        <v>1</v>
      </c>
      <c r="BB93">
        <v>89</v>
      </c>
      <c r="BF93">
        <f t="shared" si="124"/>
        <v>2</v>
      </c>
      <c r="BG93">
        <f t="shared" si="125"/>
        <v>0</v>
      </c>
      <c r="BH93">
        <f t="shared" si="126"/>
        <v>0</v>
      </c>
      <c r="BI93">
        <f t="shared" si="127"/>
        <v>0</v>
      </c>
      <c r="BJ93">
        <f t="shared" si="128"/>
        <v>0</v>
      </c>
      <c r="BK93">
        <f t="shared" si="129"/>
        <v>2</v>
      </c>
      <c r="BL93">
        <f t="shared" si="130"/>
        <v>0</v>
      </c>
      <c r="BM93">
        <f t="shared" si="131"/>
        <v>0</v>
      </c>
      <c r="BN93">
        <f t="shared" si="132"/>
        <v>0</v>
      </c>
      <c r="BO93">
        <f t="shared" si="133"/>
        <v>0</v>
      </c>
      <c r="BP93">
        <f t="shared" si="134"/>
        <v>0</v>
      </c>
      <c r="BQ93">
        <f t="shared" si="135"/>
        <v>0</v>
      </c>
      <c r="BR93">
        <f t="shared" si="136"/>
        <v>0</v>
      </c>
      <c r="BS93">
        <f t="shared" si="137"/>
        <v>0</v>
      </c>
      <c r="BU93">
        <f t="shared" si="122"/>
        <v>2</v>
      </c>
      <c r="BV93">
        <f t="shared" si="123"/>
        <v>4</v>
      </c>
    </row>
    <row r="94" spans="1:74" ht="15">
      <c r="A94" s="5">
        <f t="shared" si="138"/>
        <v>89</v>
      </c>
      <c r="B94" s="111" t="s">
        <v>330</v>
      </c>
      <c r="C94" s="114" t="s">
        <v>333</v>
      </c>
      <c r="D94" s="42">
        <f t="shared" si="93"/>
        <v>1</v>
      </c>
      <c r="E94" s="74" t="s">
        <v>104</v>
      </c>
      <c r="F94" s="74" t="s">
        <v>104</v>
      </c>
      <c r="G94" s="74" t="s">
        <v>104</v>
      </c>
      <c r="H94" s="74" t="s">
        <v>104</v>
      </c>
      <c r="I94" s="74">
        <v>1</v>
      </c>
      <c r="J94" s="74" t="s">
        <v>104</v>
      </c>
      <c r="K94" s="74" t="s">
        <v>104</v>
      </c>
      <c r="L94" s="74" t="s">
        <v>104</v>
      </c>
      <c r="M94" s="74" t="s">
        <v>104</v>
      </c>
      <c r="N94" s="74" t="s">
        <v>104</v>
      </c>
      <c r="O94" s="74" t="s">
        <v>104</v>
      </c>
      <c r="P94" s="74" t="s">
        <v>104</v>
      </c>
      <c r="Q94" s="90" t="s">
        <v>104</v>
      </c>
      <c r="T94">
        <f t="shared" si="94"/>
        <v>1</v>
      </c>
      <c r="U94">
        <f t="shared" si="95"/>
        <v>0</v>
      </c>
      <c r="V94">
        <f t="shared" si="96"/>
        <v>0</v>
      </c>
      <c r="W94">
        <f t="shared" si="97"/>
        <v>0</v>
      </c>
      <c r="X94">
        <f t="shared" si="98"/>
        <v>0</v>
      </c>
      <c r="Y94">
        <f t="shared" si="99"/>
        <v>0</v>
      </c>
      <c r="Z94">
        <f t="shared" si="100"/>
        <v>0</v>
      </c>
      <c r="AA94">
        <f t="shared" si="101"/>
        <v>0</v>
      </c>
      <c r="AB94">
        <f t="shared" si="102"/>
        <v>0</v>
      </c>
      <c r="AC94">
        <f t="shared" si="103"/>
        <v>0</v>
      </c>
      <c r="AD94">
        <f t="shared" si="104"/>
        <v>0</v>
      </c>
      <c r="AE94">
        <f t="shared" si="105"/>
        <v>0</v>
      </c>
      <c r="AF94">
        <f t="shared" si="106"/>
        <v>0</v>
      </c>
      <c r="AH94">
        <f t="shared" si="107"/>
        <v>0</v>
      </c>
      <c r="AI94">
        <f t="shared" si="108"/>
        <v>0</v>
      </c>
      <c r="AJ94">
        <f t="shared" si="109"/>
        <v>0</v>
      </c>
      <c r="AK94">
        <f t="shared" si="110"/>
        <v>0</v>
      </c>
      <c r="AL94">
        <f t="shared" si="111"/>
        <v>1</v>
      </c>
      <c r="AM94">
        <f t="shared" si="112"/>
        <v>0</v>
      </c>
      <c r="AN94">
        <f t="shared" si="113"/>
        <v>0</v>
      </c>
      <c r="AO94">
        <f t="shared" si="114"/>
        <v>0</v>
      </c>
      <c r="AP94">
        <f t="shared" si="115"/>
        <v>0</v>
      </c>
      <c r="AQ94">
        <f t="shared" si="116"/>
        <v>0</v>
      </c>
      <c r="AR94">
        <f t="shared" si="117"/>
        <v>0</v>
      </c>
      <c r="AS94">
        <f t="shared" si="118"/>
        <v>0</v>
      </c>
      <c r="AT94">
        <f t="shared" si="119"/>
        <v>0</v>
      </c>
      <c r="AV94">
        <f t="shared" si="120"/>
        <v>12</v>
      </c>
      <c r="AW94">
        <f t="shared" si="121"/>
        <v>1</v>
      </c>
      <c r="BB94">
        <v>90</v>
      </c>
      <c r="BF94">
        <f t="shared" si="124"/>
        <v>2</v>
      </c>
      <c r="BG94">
        <f t="shared" si="125"/>
        <v>0</v>
      </c>
      <c r="BH94">
        <f t="shared" si="126"/>
        <v>0</v>
      </c>
      <c r="BI94">
        <f t="shared" si="127"/>
        <v>0</v>
      </c>
      <c r="BJ94">
        <f t="shared" si="128"/>
        <v>0</v>
      </c>
      <c r="BK94">
        <f t="shared" si="129"/>
        <v>2</v>
      </c>
      <c r="BL94">
        <f t="shared" si="130"/>
        <v>0</v>
      </c>
      <c r="BM94">
        <f t="shared" si="131"/>
        <v>0</v>
      </c>
      <c r="BN94">
        <f t="shared" si="132"/>
        <v>0</v>
      </c>
      <c r="BO94">
        <f t="shared" si="133"/>
        <v>0</v>
      </c>
      <c r="BP94">
        <f t="shared" si="134"/>
        <v>0</v>
      </c>
      <c r="BQ94">
        <f t="shared" si="135"/>
        <v>0</v>
      </c>
      <c r="BR94">
        <f t="shared" si="136"/>
        <v>0</v>
      </c>
      <c r="BS94">
        <f t="shared" si="137"/>
        <v>0</v>
      </c>
      <c r="BU94">
        <f t="shared" si="122"/>
        <v>2</v>
      </c>
      <c r="BV94">
        <f t="shared" si="123"/>
        <v>4</v>
      </c>
    </row>
    <row r="95" spans="1:74" ht="15">
      <c r="A95" s="5">
        <f t="shared" si="138"/>
        <v>91</v>
      </c>
      <c r="B95" s="113" t="s">
        <v>320</v>
      </c>
      <c r="C95" s="115" t="s">
        <v>161</v>
      </c>
      <c r="D95" s="42">
        <f t="shared" si="93"/>
        <v>1</v>
      </c>
      <c r="E95" s="74" t="s">
        <v>104</v>
      </c>
      <c r="F95" s="74">
        <v>1</v>
      </c>
      <c r="G95" s="74" t="s">
        <v>104</v>
      </c>
      <c r="H95" s="74" t="s">
        <v>104</v>
      </c>
      <c r="I95" s="74" t="s">
        <v>104</v>
      </c>
      <c r="J95" s="74" t="s">
        <v>104</v>
      </c>
      <c r="K95" s="74" t="s">
        <v>104</v>
      </c>
      <c r="L95" s="74" t="s">
        <v>104</v>
      </c>
      <c r="M95" s="74" t="s">
        <v>104</v>
      </c>
      <c r="N95" s="74" t="s">
        <v>104</v>
      </c>
      <c r="O95" s="74" t="s">
        <v>104</v>
      </c>
      <c r="P95" s="74" t="s">
        <v>104</v>
      </c>
      <c r="Q95" s="90" t="s">
        <v>104</v>
      </c>
      <c r="T95">
        <f t="shared" si="94"/>
        <v>1</v>
      </c>
      <c r="U95">
        <f t="shared" si="95"/>
        <v>0</v>
      </c>
      <c r="V95">
        <f t="shared" si="96"/>
        <v>0</v>
      </c>
      <c r="W95">
        <f t="shared" si="97"/>
        <v>0</v>
      </c>
      <c r="X95">
        <f t="shared" si="98"/>
        <v>0</v>
      </c>
      <c r="Y95">
        <f t="shared" si="99"/>
        <v>0</v>
      </c>
      <c r="Z95">
        <f t="shared" si="100"/>
        <v>0</v>
      </c>
      <c r="AA95">
        <f t="shared" si="101"/>
        <v>0</v>
      </c>
      <c r="AB95">
        <f t="shared" si="102"/>
        <v>0</v>
      </c>
      <c r="AC95">
        <f t="shared" si="103"/>
        <v>0</v>
      </c>
      <c r="AD95">
        <f t="shared" si="104"/>
        <v>0</v>
      </c>
      <c r="AE95">
        <f t="shared" si="105"/>
        <v>0</v>
      </c>
      <c r="AF95">
        <f t="shared" si="106"/>
        <v>0</v>
      </c>
      <c r="AH95">
        <f t="shared" si="107"/>
        <v>0</v>
      </c>
      <c r="AI95">
        <f t="shared" si="108"/>
        <v>1</v>
      </c>
      <c r="AJ95">
        <f t="shared" si="109"/>
        <v>0</v>
      </c>
      <c r="AK95">
        <f t="shared" si="110"/>
        <v>0</v>
      </c>
      <c r="AL95">
        <f t="shared" si="111"/>
        <v>0</v>
      </c>
      <c r="AM95">
        <f t="shared" si="112"/>
        <v>0</v>
      </c>
      <c r="AN95">
        <f t="shared" si="113"/>
        <v>0</v>
      </c>
      <c r="AO95">
        <f t="shared" si="114"/>
        <v>0</v>
      </c>
      <c r="AP95">
        <f t="shared" si="115"/>
        <v>0</v>
      </c>
      <c r="AQ95">
        <f t="shared" si="116"/>
        <v>0</v>
      </c>
      <c r="AR95">
        <f t="shared" si="117"/>
        <v>0</v>
      </c>
      <c r="AS95">
        <f t="shared" si="118"/>
        <v>0</v>
      </c>
      <c r="AT95">
        <f t="shared" si="119"/>
        <v>0</v>
      </c>
      <c r="AV95">
        <f t="shared" si="120"/>
        <v>12</v>
      </c>
      <c r="AW95">
        <f t="shared" si="121"/>
        <v>1</v>
      </c>
      <c r="BB95">
        <v>91</v>
      </c>
      <c r="BF95">
        <f t="shared" si="124"/>
        <v>2</v>
      </c>
      <c r="BG95">
        <f t="shared" si="125"/>
        <v>0</v>
      </c>
      <c r="BH95">
        <f t="shared" si="126"/>
        <v>1</v>
      </c>
      <c r="BI95">
        <f t="shared" si="127"/>
        <v>0</v>
      </c>
      <c r="BJ95">
        <f t="shared" si="128"/>
        <v>0</v>
      </c>
      <c r="BK95">
        <f t="shared" si="129"/>
        <v>1</v>
      </c>
      <c r="BL95">
        <f t="shared" si="130"/>
        <v>0</v>
      </c>
      <c r="BM95">
        <f t="shared" si="131"/>
        <v>0</v>
      </c>
      <c r="BN95">
        <f t="shared" si="132"/>
        <v>0</v>
      </c>
      <c r="BO95">
        <f t="shared" si="133"/>
        <v>0</v>
      </c>
      <c r="BP95">
        <f t="shared" si="134"/>
        <v>0</v>
      </c>
      <c r="BQ95">
        <f t="shared" si="135"/>
        <v>0</v>
      </c>
      <c r="BR95">
        <f t="shared" si="136"/>
        <v>0</v>
      </c>
      <c r="BS95">
        <f t="shared" si="137"/>
        <v>0</v>
      </c>
      <c r="BU95">
        <f t="shared" si="122"/>
        <v>1</v>
      </c>
      <c r="BV95">
        <f t="shared" si="123"/>
        <v>3</v>
      </c>
    </row>
    <row r="96" spans="1:74" ht="15">
      <c r="A96" s="5">
        <f t="shared" si="138"/>
        <v>91</v>
      </c>
      <c r="B96" s="113" t="s">
        <v>318</v>
      </c>
      <c r="C96" s="104" t="s">
        <v>161</v>
      </c>
      <c r="D96" s="42">
        <f t="shared" si="93"/>
        <v>1</v>
      </c>
      <c r="E96" s="74" t="s">
        <v>104</v>
      </c>
      <c r="F96" s="74">
        <v>1</v>
      </c>
      <c r="G96" s="74" t="s">
        <v>104</v>
      </c>
      <c r="H96" s="74" t="s">
        <v>104</v>
      </c>
      <c r="I96" s="74" t="s">
        <v>104</v>
      </c>
      <c r="J96" s="74" t="s">
        <v>104</v>
      </c>
      <c r="K96" s="74" t="s">
        <v>104</v>
      </c>
      <c r="L96" s="74" t="s">
        <v>104</v>
      </c>
      <c r="M96" s="74" t="s">
        <v>104</v>
      </c>
      <c r="N96" s="74" t="s">
        <v>104</v>
      </c>
      <c r="O96" s="74" t="s">
        <v>104</v>
      </c>
      <c r="P96" s="74" t="s">
        <v>104</v>
      </c>
      <c r="Q96" s="90" t="s">
        <v>104</v>
      </c>
      <c r="T96">
        <f t="shared" si="94"/>
        <v>1</v>
      </c>
      <c r="U96">
        <f t="shared" si="95"/>
        <v>0</v>
      </c>
      <c r="V96">
        <f t="shared" si="96"/>
        <v>0</v>
      </c>
      <c r="W96">
        <f t="shared" si="97"/>
        <v>0</v>
      </c>
      <c r="X96">
        <f t="shared" si="98"/>
        <v>0</v>
      </c>
      <c r="Y96">
        <f t="shared" si="99"/>
        <v>0</v>
      </c>
      <c r="Z96">
        <f t="shared" si="100"/>
        <v>0</v>
      </c>
      <c r="AA96">
        <f t="shared" si="101"/>
        <v>0</v>
      </c>
      <c r="AB96">
        <f t="shared" si="102"/>
        <v>0</v>
      </c>
      <c r="AC96">
        <f t="shared" si="103"/>
        <v>0</v>
      </c>
      <c r="AD96">
        <f t="shared" si="104"/>
        <v>0</v>
      </c>
      <c r="AE96">
        <f t="shared" si="105"/>
        <v>0</v>
      </c>
      <c r="AF96">
        <f t="shared" si="106"/>
        <v>0</v>
      </c>
      <c r="AH96">
        <f t="shared" si="107"/>
        <v>0</v>
      </c>
      <c r="AI96">
        <f t="shared" si="108"/>
        <v>1</v>
      </c>
      <c r="AJ96">
        <f t="shared" si="109"/>
        <v>0</v>
      </c>
      <c r="AK96">
        <f t="shared" si="110"/>
        <v>0</v>
      </c>
      <c r="AL96">
        <f t="shared" si="111"/>
        <v>0</v>
      </c>
      <c r="AM96">
        <f t="shared" si="112"/>
        <v>0</v>
      </c>
      <c r="AN96">
        <f t="shared" si="113"/>
        <v>0</v>
      </c>
      <c r="AO96">
        <f t="shared" si="114"/>
        <v>0</v>
      </c>
      <c r="AP96">
        <f t="shared" si="115"/>
        <v>0</v>
      </c>
      <c r="AQ96">
        <f t="shared" si="116"/>
        <v>0</v>
      </c>
      <c r="AR96">
        <f t="shared" si="117"/>
        <v>0</v>
      </c>
      <c r="AS96">
        <f t="shared" si="118"/>
        <v>0</v>
      </c>
      <c r="AT96">
        <f t="shared" si="119"/>
        <v>0</v>
      </c>
      <c r="AV96">
        <f t="shared" si="120"/>
        <v>12</v>
      </c>
      <c r="AW96">
        <f t="shared" si="121"/>
        <v>1</v>
      </c>
      <c r="BB96">
        <v>92</v>
      </c>
      <c r="BF96">
        <f t="shared" si="124"/>
        <v>2</v>
      </c>
      <c r="BG96">
        <f t="shared" si="125"/>
        <v>0</v>
      </c>
      <c r="BH96">
        <f t="shared" si="126"/>
        <v>2</v>
      </c>
      <c r="BI96">
        <f t="shared" si="127"/>
        <v>0</v>
      </c>
      <c r="BJ96">
        <f t="shared" si="128"/>
        <v>0</v>
      </c>
      <c r="BK96">
        <f t="shared" si="129"/>
        <v>0</v>
      </c>
      <c r="BL96">
        <f t="shared" si="130"/>
        <v>0</v>
      </c>
      <c r="BM96">
        <f t="shared" si="131"/>
        <v>0</v>
      </c>
      <c r="BN96">
        <f t="shared" si="132"/>
        <v>0</v>
      </c>
      <c r="BO96">
        <f t="shared" si="133"/>
        <v>0</v>
      </c>
      <c r="BP96">
        <f t="shared" si="134"/>
        <v>0</v>
      </c>
      <c r="BQ96">
        <f t="shared" si="135"/>
        <v>0</v>
      </c>
      <c r="BR96">
        <f t="shared" si="136"/>
        <v>0</v>
      </c>
      <c r="BS96">
        <f t="shared" si="137"/>
        <v>0</v>
      </c>
      <c r="BU96">
        <f t="shared" si="122"/>
        <v>2</v>
      </c>
      <c r="BV96">
        <f t="shared" si="123"/>
        <v>4</v>
      </c>
    </row>
    <row r="97" spans="1:74" ht="15">
      <c r="A97" s="5">
        <f t="shared" si="138"/>
        <v>93</v>
      </c>
      <c r="B97" s="60" t="s">
        <v>233</v>
      </c>
      <c r="C97" s="7" t="s">
        <v>139</v>
      </c>
      <c r="D97" s="42">
        <f t="shared" si="93"/>
        <v>1</v>
      </c>
      <c r="E97" s="74">
        <v>1</v>
      </c>
      <c r="F97" s="74" t="s">
        <v>104</v>
      </c>
      <c r="G97" s="74" t="s">
        <v>104</v>
      </c>
      <c r="H97" s="74" t="s">
        <v>104</v>
      </c>
      <c r="I97" s="74" t="s">
        <v>104</v>
      </c>
      <c r="J97" s="74" t="s">
        <v>104</v>
      </c>
      <c r="K97" s="74" t="s">
        <v>104</v>
      </c>
      <c r="L97" s="74" t="s">
        <v>104</v>
      </c>
      <c r="M97" s="74" t="s">
        <v>104</v>
      </c>
      <c r="N97" s="74" t="s">
        <v>104</v>
      </c>
      <c r="O97" s="74" t="s">
        <v>104</v>
      </c>
      <c r="P97" s="74" t="s">
        <v>104</v>
      </c>
      <c r="Q97" s="90" t="s">
        <v>104</v>
      </c>
      <c r="T97">
        <f t="shared" si="94"/>
        <v>1</v>
      </c>
      <c r="U97">
        <f t="shared" si="95"/>
        <v>0</v>
      </c>
      <c r="V97">
        <f t="shared" si="96"/>
        <v>0</v>
      </c>
      <c r="W97">
        <f t="shared" si="97"/>
        <v>0</v>
      </c>
      <c r="X97">
        <f t="shared" si="98"/>
        <v>0</v>
      </c>
      <c r="Y97">
        <f t="shared" si="99"/>
        <v>0</v>
      </c>
      <c r="Z97">
        <f t="shared" si="100"/>
        <v>0</v>
      </c>
      <c r="AA97">
        <f t="shared" si="101"/>
        <v>0</v>
      </c>
      <c r="AB97">
        <f t="shared" si="102"/>
        <v>0</v>
      </c>
      <c r="AC97">
        <f t="shared" si="103"/>
        <v>0</v>
      </c>
      <c r="AD97">
        <f t="shared" si="104"/>
        <v>0</v>
      </c>
      <c r="AE97">
        <f t="shared" si="105"/>
        <v>0</v>
      </c>
      <c r="AF97">
        <f t="shared" si="106"/>
        <v>0</v>
      </c>
      <c r="AH97">
        <f t="shared" si="107"/>
        <v>1</v>
      </c>
      <c r="AI97">
        <f t="shared" si="108"/>
        <v>0</v>
      </c>
      <c r="AJ97">
        <f t="shared" si="109"/>
        <v>0</v>
      </c>
      <c r="AK97">
        <f t="shared" si="110"/>
        <v>0</v>
      </c>
      <c r="AL97">
        <f t="shared" si="111"/>
        <v>0</v>
      </c>
      <c r="AM97">
        <f t="shared" si="112"/>
        <v>0</v>
      </c>
      <c r="AN97">
        <f t="shared" si="113"/>
        <v>0</v>
      </c>
      <c r="AO97">
        <f t="shared" si="114"/>
        <v>0</v>
      </c>
      <c r="AP97">
        <f t="shared" si="115"/>
        <v>0</v>
      </c>
      <c r="AQ97">
        <f t="shared" si="116"/>
        <v>0</v>
      </c>
      <c r="AR97">
        <f t="shared" si="117"/>
        <v>0</v>
      </c>
      <c r="AS97">
        <f t="shared" si="118"/>
        <v>0</v>
      </c>
      <c r="AT97">
        <f t="shared" si="119"/>
        <v>0</v>
      </c>
      <c r="AV97">
        <f t="shared" si="120"/>
        <v>12</v>
      </c>
      <c r="AW97">
        <f t="shared" si="121"/>
        <v>1</v>
      </c>
      <c r="BB97">
        <v>93</v>
      </c>
      <c r="BF97">
        <f t="shared" si="124"/>
        <v>2</v>
      </c>
      <c r="BG97">
        <f t="shared" si="125"/>
        <v>1</v>
      </c>
      <c r="BH97">
        <f t="shared" si="126"/>
        <v>1</v>
      </c>
      <c r="BI97">
        <f t="shared" si="127"/>
        <v>0</v>
      </c>
      <c r="BJ97">
        <f t="shared" si="128"/>
        <v>0</v>
      </c>
      <c r="BK97">
        <f t="shared" si="129"/>
        <v>0</v>
      </c>
      <c r="BL97">
        <f t="shared" si="130"/>
        <v>0</v>
      </c>
      <c r="BM97">
        <f t="shared" si="131"/>
        <v>0</v>
      </c>
      <c r="BN97">
        <f t="shared" si="132"/>
        <v>0</v>
      </c>
      <c r="BO97">
        <f t="shared" si="133"/>
        <v>0</v>
      </c>
      <c r="BP97">
        <f t="shared" si="134"/>
        <v>0</v>
      </c>
      <c r="BQ97">
        <f t="shared" si="135"/>
        <v>0</v>
      </c>
      <c r="BR97">
        <f t="shared" si="136"/>
        <v>0</v>
      </c>
      <c r="BS97">
        <f t="shared" si="137"/>
        <v>0</v>
      </c>
      <c r="BU97">
        <f t="shared" si="122"/>
        <v>1</v>
      </c>
      <c r="BV97">
        <f t="shared" si="123"/>
        <v>3</v>
      </c>
    </row>
    <row r="98" spans="1:74" ht="15">
      <c r="A98" s="5">
        <f t="shared" si="138"/>
        <v>94</v>
      </c>
      <c r="B98" s="60" t="s">
        <v>272</v>
      </c>
      <c r="C98" s="7" t="s">
        <v>100</v>
      </c>
      <c r="D98" s="42">
        <f t="shared" si="93"/>
        <v>1</v>
      </c>
      <c r="E98" s="74" t="s">
        <v>104</v>
      </c>
      <c r="F98" s="74" t="s">
        <v>104</v>
      </c>
      <c r="G98" s="74" t="s">
        <v>104</v>
      </c>
      <c r="H98" s="74" t="s">
        <v>104</v>
      </c>
      <c r="I98" s="74" t="s">
        <v>104</v>
      </c>
      <c r="J98" s="74" t="s">
        <v>104</v>
      </c>
      <c r="K98" s="74" t="s">
        <v>104</v>
      </c>
      <c r="L98" s="74" t="s">
        <v>104</v>
      </c>
      <c r="M98" s="74">
        <v>1</v>
      </c>
      <c r="N98" s="74" t="s">
        <v>104</v>
      </c>
      <c r="O98" s="74" t="s">
        <v>104</v>
      </c>
      <c r="P98" s="74" t="s">
        <v>104</v>
      </c>
      <c r="Q98" s="90" t="s">
        <v>104</v>
      </c>
      <c r="T98">
        <f t="shared" si="94"/>
        <v>1</v>
      </c>
      <c r="U98">
        <f t="shared" si="95"/>
        <v>0</v>
      </c>
      <c r="V98">
        <f t="shared" si="96"/>
        <v>0</v>
      </c>
      <c r="W98">
        <f t="shared" si="97"/>
        <v>0</v>
      </c>
      <c r="X98">
        <f t="shared" si="98"/>
        <v>0</v>
      </c>
      <c r="Y98">
        <f t="shared" si="99"/>
        <v>0</v>
      </c>
      <c r="Z98">
        <f t="shared" si="100"/>
        <v>0</v>
      </c>
      <c r="AA98">
        <f t="shared" si="101"/>
        <v>0</v>
      </c>
      <c r="AB98">
        <f t="shared" si="102"/>
        <v>0</v>
      </c>
      <c r="AC98">
        <f t="shared" si="103"/>
        <v>0</v>
      </c>
      <c r="AD98">
        <f t="shared" si="104"/>
        <v>0</v>
      </c>
      <c r="AE98">
        <f t="shared" si="105"/>
        <v>0</v>
      </c>
      <c r="AF98">
        <f t="shared" si="106"/>
        <v>0</v>
      </c>
      <c r="AH98">
        <f t="shared" si="107"/>
        <v>0</v>
      </c>
      <c r="AI98">
        <f t="shared" si="108"/>
        <v>0</v>
      </c>
      <c r="AJ98">
        <f t="shared" si="109"/>
        <v>0</v>
      </c>
      <c r="AK98">
        <f t="shared" si="110"/>
        <v>0</v>
      </c>
      <c r="AL98">
        <f t="shared" si="111"/>
        <v>0</v>
      </c>
      <c r="AM98">
        <f t="shared" si="112"/>
        <v>0</v>
      </c>
      <c r="AN98">
        <f t="shared" si="113"/>
        <v>0</v>
      </c>
      <c r="AO98">
        <f t="shared" si="114"/>
        <v>0</v>
      </c>
      <c r="AP98">
        <f t="shared" si="115"/>
        <v>1</v>
      </c>
      <c r="AQ98">
        <f t="shared" si="116"/>
        <v>0</v>
      </c>
      <c r="AR98">
        <f t="shared" si="117"/>
        <v>0</v>
      </c>
      <c r="AS98">
        <f t="shared" si="118"/>
        <v>0</v>
      </c>
      <c r="AT98">
        <f t="shared" si="119"/>
        <v>0</v>
      </c>
      <c r="AV98">
        <f t="shared" si="120"/>
        <v>12</v>
      </c>
      <c r="AW98">
        <f t="shared" si="121"/>
        <v>1</v>
      </c>
      <c r="BB98">
        <v>94</v>
      </c>
      <c r="BF98">
        <f t="shared" si="124"/>
        <v>2</v>
      </c>
      <c r="BG98">
        <f t="shared" si="125"/>
        <v>1</v>
      </c>
      <c r="BH98">
        <f t="shared" si="126"/>
        <v>0</v>
      </c>
      <c r="BI98">
        <f t="shared" si="127"/>
        <v>0</v>
      </c>
      <c r="BJ98">
        <f t="shared" si="128"/>
        <v>0</v>
      </c>
      <c r="BK98">
        <f t="shared" si="129"/>
        <v>0</v>
      </c>
      <c r="BL98">
        <f t="shared" si="130"/>
        <v>0</v>
      </c>
      <c r="BM98">
        <f t="shared" si="131"/>
        <v>0</v>
      </c>
      <c r="BN98">
        <f t="shared" si="132"/>
        <v>0</v>
      </c>
      <c r="BO98">
        <f t="shared" si="133"/>
        <v>1</v>
      </c>
      <c r="BP98">
        <f t="shared" si="134"/>
        <v>0</v>
      </c>
      <c r="BQ98">
        <f t="shared" si="135"/>
        <v>0</v>
      </c>
      <c r="BR98">
        <f t="shared" si="136"/>
        <v>0</v>
      </c>
      <c r="BS98">
        <f t="shared" si="137"/>
        <v>0</v>
      </c>
      <c r="BU98">
        <f t="shared" si="122"/>
        <v>1</v>
      </c>
      <c r="BV98">
        <f t="shared" si="123"/>
        <v>3</v>
      </c>
    </row>
    <row r="99" spans="1:74" ht="15">
      <c r="A99" s="5">
        <f t="shared" si="138"/>
        <v>94</v>
      </c>
      <c r="B99" s="59" t="s">
        <v>219</v>
      </c>
      <c r="C99" s="5" t="s">
        <v>100</v>
      </c>
      <c r="D99" s="42">
        <f t="shared" si="93"/>
        <v>1</v>
      </c>
      <c r="E99" s="74" t="s">
        <v>104</v>
      </c>
      <c r="F99" s="74" t="s">
        <v>104</v>
      </c>
      <c r="G99" s="74" t="s">
        <v>104</v>
      </c>
      <c r="H99" s="74" t="s">
        <v>104</v>
      </c>
      <c r="I99" s="74" t="s">
        <v>104</v>
      </c>
      <c r="J99" s="74" t="s">
        <v>104</v>
      </c>
      <c r="K99" s="74" t="s">
        <v>104</v>
      </c>
      <c r="L99" s="74" t="s">
        <v>104</v>
      </c>
      <c r="M99" s="74">
        <v>1</v>
      </c>
      <c r="N99" s="74" t="s">
        <v>104</v>
      </c>
      <c r="O99" s="74" t="s">
        <v>104</v>
      </c>
      <c r="P99" s="74" t="s">
        <v>104</v>
      </c>
      <c r="Q99" s="90" t="s">
        <v>104</v>
      </c>
      <c r="T99">
        <f t="shared" si="94"/>
        <v>1</v>
      </c>
      <c r="U99">
        <f t="shared" si="95"/>
        <v>0</v>
      </c>
      <c r="V99">
        <f t="shared" si="96"/>
        <v>0</v>
      </c>
      <c r="W99">
        <f t="shared" si="97"/>
        <v>0</v>
      </c>
      <c r="X99">
        <f t="shared" si="98"/>
        <v>0</v>
      </c>
      <c r="Y99">
        <f t="shared" si="99"/>
        <v>0</v>
      </c>
      <c r="Z99">
        <f t="shared" si="100"/>
        <v>0</v>
      </c>
      <c r="AA99">
        <f t="shared" si="101"/>
        <v>0</v>
      </c>
      <c r="AB99">
        <f t="shared" si="102"/>
        <v>0</v>
      </c>
      <c r="AC99">
        <f t="shared" si="103"/>
        <v>0</v>
      </c>
      <c r="AD99">
        <f t="shared" si="104"/>
        <v>0</v>
      </c>
      <c r="AE99">
        <f t="shared" si="105"/>
        <v>0</v>
      </c>
      <c r="AF99">
        <f t="shared" si="106"/>
        <v>0</v>
      </c>
      <c r="AH99">
        <f t="shared" si="107"/>
        <v>0</v>
      </c>
      <c r="AI99">
        <f t="shared" si="108"/>
        <v>0</v>
      </c>
      <c r="AJ99">
        <f t="shared" si="109"/>
        <v>0</v>
      </c>
      <c r="AK99">
        <f t="shared" si="110"/>
        <v>0</v>
      </c>
      <c r="AL99">
        <f t="shared" si="111"/>
        <v>0</v>
      </c>
      <c r="AM99">
        <f t="shared" si="112"/>
        <v>0</v>
      </c>
      <c r="AN99">
        <f t="shared" si="113"/>
        <v>0</v>
      </c>
      <c r="AO99">
        <f t="shared" si="114"/>
        <v>0</v>
      </c>
      <c r="AP99">
        <f t="shared" si="115"/>
        <v>1</v>
      </c>
      <c r="AQ99">
        <f t="shared" si="116"/>
        <v>0</v>
      </c>
      <c r="AR99">
        <f t="shared" si="117"/>
        <v>0</v>
      </c>
      <c r="AS99">
        <f t="shared" si="118"/>
        <v>0</v>
      </c>
      <c r="AT99">
        <f t="shared" si="119"/>
        <v>0</v>
      </c>
      <c r="AV99">
        <f t="shared" si="120"/>
        <v>12</v>
      </c>
      <c r="AW99">
        <f t="shared" si="121"/>
        <v>1</v>
      </c>
      <c r="BB99">
        <v>95</v>
      </c>
      <c r="BF99">
        <f t="shared" si="124"/>
        <v>2</v>
      </c>
      <c r="BG99">
        <f t="shared" si="125"/>
        <v>0</v>
      </c>
      <c r="BH99">
        <f t="shared" si="126"/>
        <v>0</v>
      </c>
      <c r="BI99">
        <f t="shared" si="127"/>
        <v>0</v>
      </c>
      <c r="BJ99">
        <f t="shared" si="128"/>
        <v>0</v>
      </c>
      <c r="BK99">
        <f t="shared" si="129"/>
        <v>0</v>
      </c>
      <c r="BL99">
        <f t="shared" si="130"/>
        <v>0</v>
      </c>
      <c r="BM99">
        <f t="shared" si="131"/>
        <v>0</v>
      </c>
      <c r="BN99">
        <f t="shared" si="132"/>
        <v>0</v>
      </c>
      <c r="BO99">
        <f t="shared" si="133"/>
        <v>2</v>
      </c>
      <c r="BP99">
        <f t="shared" si="134"/>
        <v>0</v>
      </c>
      <c r="BQ99">
        <f t="shared" si="135"/>
        <v>0</v>
      </c>
      <c r="BR99">
        <f t="shared" si="136"/>
        <v>0</v>
      </c>
      <c r="BS99">
        <f t="shared" si="137"/>
        <v>0</v>
      </c>
      <c r="BU99">
        <f t="shared" si="122"/>
        <v>2</v>
      </c>
      <c r="BV99">
        <f t="shared" si="123"/>
        <v>4</v>
      </c>
    </row>
    <row r="100" spans="1:74" ht="15">
      <c r="A100" s="5">
        <f t="shared" si="138"/>
        <v>96</v>
      </c>
      <c r="B100" s="113" t="s">
        <v>362</v>
      </c>
      <c r="C100" s="78" t="s">
        <v>139</v>
      </c>
      <c r="D100" s="42">
        <f t="shared" si="93"/>
        <v>1</v>
      </c>
      <c r="E100" s="74" t="s">
        <v>104</v>
      </c>
      <c r="F100" s="74" t="s">
        <v>104</v>
      </c>
      <c r="G100" s="74" t="s">
        <v>104</v>
      </c>
      <c r="H100" s="74" t="s">
        <v>104</v>
      </c>
      <c r="I100" s="74" t="s">
        <v>104</v>
      </c>
      <c r="J100" s="74" t="s">
        <v>104</v>
      </c>
      <c r="K100" s="74" t="s">
        <v>104</v>
      </c>
      <c r="L100" s="74" t="s">
        <v>104</v>
      </c>
      <c r="M100" s="74" t="s">
        <v>104</v>
      </c>
      <c r="N100" s="74" t="s">
        <v>104</v>
      </c>
      <c r="O100" s="74" t="s">
        <v>104</v>
      </c>
      <c r="P100" s="74">
        <v>1</v>
      </c>
      <c r="Q100" s="90" t="s">
        <v>104</v>
      </c>
      <c r="T100">
        <f t="shared" si="94"/>
        <v>1</v>
      </c>
      <c r="U100">
        <f t="shared" si="95"/>
        <v>0</v>
      </c>
      <c r="V100">
        <f t="shared" si="96"/>
        <v>0</v>
      </c>
      <c r="W100">
        <f t="shared" si="97"/>
        <v>0</v>
      </c>
      <c r="X100">
        <f t="shared" si="98"/>
        <v>0</v>
      </c>
      <c r="Y100">
        <f t="shared" si="99"/>
        <v>0</v>
      </c>
      <c r="Z100">
        <f t="shared" si="100"/>
        <v>0</v>
      </c>
      <c r="AA100">
        <f t="shared" si="101"/>
        <v>0</v>
      </c>
      <c r="AB100">
        <f t="shared" si="102"/>
        <v>0</v>
      </c>
      <c r="AC100">
        <f t="shared" si="103"/>
        <v>0</v>
      </c>
      <c r="AD100">
        <f t="shared" si="104"/>
        <v>0</v>
      </c>
      <c r="AE100">
        <f t="shared" si="105"/>
        <v>0</v>
      </c>
      <c r="AF100">
        <f t="shared" si="106"/>
        <v>0</v>
      </c>
      <c r="AH100">
        <f t="shared" si="107"/>
        <v>0</v>
      </c>
      <c r="AI100">
        <f t="shared" si="108"/>
        <v>0</v>
      </c>
      <c r="AJ100">
        <f t="shared" si="109"/>
        <v>0</v>
      </c>
      <c r="AK100">
        <f t="shared" si="110"/>
        <v>0</v>
      </c>
      <c r="AL100">
        <f t="shared" si="111"/>
        <v>0</v>
      </c>
      <c r="AM100">
        <f t="shared" si="112"/>
        <v>0</v>
      </c>
      <c r="AN100">
        <f t="shared" si="113"/>
        <v>0</v>
      </c>
      <c r="AO100">
        <f t="shared" si="114"/>
        <v>0</v>
      </c>
      <c r="AP100">
        <f t="shared" si="115"/>
        <v>0</v>
      </c>
      <c r="AQ100">
        <f t="shared" si="116"/>
        <v>0</v>
      </c>
      <c r="AR100">
        <f t="shared" si="117"/>
        <v>0</v>
      </c>
      <c r="AS100">
        <f t="shared" si="118"/>
        <v>1</v>
      </c>
      <c r="AT100">
        <f t="shared" si="119"/>
        <v>0</v>
      </c>
      <c r="AV100">
        <f t="shared" si="120"/>
        <v>12</v>
      </c>
      <c r="AW100">
        <f t="shared" si="121"/>
        <v>1</v>
      </c>
      <c r="BB100">
        <v>96</v>
      </c>
      <c r="BF100">
        <f t="shared" si="124"/>
        <v>2</v>
      </c>
      <c r="BG100">
        <f t="shared" si="125"/>
        <v>0</v>
      </c>
      <c r="BH100">
        <f t="shared" si="126"/>
        <v>0</v>
      </c>
      <c r="BI100">
        <f t="shared" si="127"/>
        <v>0</v>
      </c>
      <c r="BJ100">
        <f t="shared" si="128"/>
        <v>0</v>
      </c>
      <c r="BK100">
        <f t="shared" si="129"/>
        <v>0</v>
      </c>
      <c r="BL100">
        <f t="shared" si="130"/>
        <v>0</v>
      </c>
      <c r="BM100">
        <f t="shared" si="131"/>
        <v>0</v>
      </c>
      <c r="BN100">
        <f t="shared" si="132"/>
        <v>0</v>
      </c>
      <c r="BO100">
        <f t="shared" si="133"/>
        <v>1</v>
      </c>
      <c r="BP100">
        <f t="shared" si="134"/>
        <v>0</v>
      </c>
      <c r="BQ100">
        <f t="shared" si="135"/>
        <v>0</v>
      </c>
      <c r="BR100">
        <f t="shared" si="136"/>
        <v>1</v>
      </c>
      <c r="BS100">
        <f t="shared" si="137"/>
        <v>0</v>
      </c>
      <c r="BU100">
        <f t="shared" si="122"/>
        <v>1</v>
      </c>
      <c r="BV100">
        <f t="shared" si="123"/>
        <v>3</v>
      </c>
    </row>
    <row r="101" spans="1:74" ht="15">
      <c r="A101" s="5">
        <f t="shared" si="138"/>
        <v>96</v>
      </c>
      <c r="B101" s="113" t="s">
        <v>285</v>
      </c>
      <c r="C101" s="104" t="s">
        <v>139</v>
      </c>
      <c r="D101" s="42">
        <f aca="true" t="shared" si="139" ref="D101:D132">SUM(E101:Q101)</f>
        <v>1</v>
      </c>
      <c r="E101" s="74" t="s">
        <v>104</v>
      </c>
      <c r="F101" s="74" t="s">
        <v>104</v>
      </c>
      <c r="G101" s="74" t="s">
        <v>104</v>
      </c>
      <c r="H101" s="74" t="s">
        <v>104</v>
      </c>
      <c r="I101" s="74" t="s">
        <v>104</v>
      </c>
      <c r="J101" s="74" t="s">
        <v>104</v>
      </c>
      <c r="K101" s="74" t="s">
        <v>104</v>
      </c>
      <c r="L101" s="74" t="s">
        <v>104</v>
      </c>
      <c r="M101" s="74" t="s">
        <v>104</v>
      </c>
      <c r="N101" s="74" t="s">
        <v>104</v>
      </c>
      <c r="O101" s="74" t="s">
        <v>104</v>
      </c>
      <c r="P101" s="74">
        <v>1</v>
      </c>
      <c r="Q101" s="90" t="s">
        <v>104</v>
      </c>
      <c r="T101">
        <f aca="true" t="shared" si="140" ref="T101:T123">LARGE(AH101:AT101,1)</f>
        <v>1</v>
      </c>
      <c r="U101">
        <f aca="true" t="shared" si="141" ref="U101:U123">LARGE(AH101:AT101,2)</f>
        <v>0</v>
      </c>
      <c r="V101">
        <f aca="true" t="shared" si="142" ref="V101:V123">LARGE(AH101:AT101,3)</f>
        <v>0</v>
      </c>
      <c r="W101">
        <f aca="true" t="shared" si="143" ref="W101:W123">LARGE(AH101:AT101,4)</f>
        <v>0</v>
      </c>
      <c r="X101">
        <f aca="true" t="shared" si="144" ref="X101:X123">LARGE(AH101:AT101,5)</f>
        <v>0</v>
      </c>
      <c r="Y101">
        <f aca="true" t="shared" si="145" ref="Y101:Y123">LARGE(AH101:AT101,6)</f>
        <v>0</v>
      </c>
      <c r="Z101">
        <f aca="true" t="shared" si="146" ref="Z101:Z123">LARGE(AH101:AT101,7)</f>
        <v>0</v>
      </c>
      <c r="AA101">
        <f aca="true" t="shared" si="147" ref="AA101:AA123">LARGE(AH101:AT101,8)</f>
        <v>0</v>
      </c>
      <c r="AB101">
        <f aca="true" t="shared" si="148" ref="AB101:AB123">LARGE(AH101:AT101,9)</f>
        <v>0</v>
      </c>
      <c r="AC101">
        <f aca="true" t="shared" si="149" ref="AC101:AC123">LARGE(AH101:AT101,10)</f>
        <v>0</v>
      </c>
      <c r="AD101">
        <f aca="true" t="shared" si="150" ref="AD101:AD123">LARGE(AH101:AT101,11)</f>
        <v>0</v>
      </c>
      <c r="AE101">
        <f aca="true" t="shared" si="151" ref="AE101:AE123">LARGE(AH101:AT101,12)</f>
        <v>0</v>
      </c>
      <c r="AF101">
        <f aca="true" t="shared" si="152" ref="AF101:AF123">LARGE(AH101:AT101,13)</f>
        <v>0</v>
      </c>
      <c r="AH101">
        <f aca="true" t="shared" si="153" ref="AH101:AH123">IF(E101="x",0,E101)</f>
        <v>0</v>
      </c>
      <c r="AI101">
        <f aca="true" t="shared" si="154" ref="AI101:AI123">IF(F101="x",0,F101)</f>
        <v>0</v>
      </c>
      <c r="AJ101">
        <f aca="true" t="shared" si="155" ref="AJ101:AJ123">IF(G101="x",0,G101)</f>
        <v>0</v>
      </c>
      <c r="AK101">
        <f aca="true" t="shared" si="156" ref="AK101:AK123">IF(H101="x",0,H101)</f>
        <v>0</v>
      </c>
      <c r="AL101">
        <f aca="true" t="shared" si="157" ref="AL101:AL123">IF(I101="x",0,I101)</f>
        <v>0</v>
      </c>
      <c r="AM101">
        <f aca="true" t="shared" si="158" ref="AM101:AM123">IF(J101="x",0,J101)</f>
        <v>0</v>
      </c>
      <c r="AN101">
        <f aca="true" t="shared" si="159" ref="AN101:AN123">IF(K101="x",0,K101)</f>
        <v>0</v>
      </c>
      <c r="AO101">
        <f aca="true" t="shared" si="160" ref="AO101:AO123">IF(L101="x",0,L101)</f>
        <v>0</v>
      </c>
      <c r="AP101">
        <f aca="true" t="shared" si="161" ref="AP101:AP123">IF(M101="x",0,M101)</f>
        <v>0</v>
      </c>
      <c r="AQ101">
        <f aca="true" t="shared" si="162" ref="AQ101:AQ123">IF(N101="x",0,N101)</f>
        <v>0</v>
      </c>
      <c r="AR101">
        <f aca="true" t="shared" si="163" ref="AR101:AR123">IF(O101="x",0,O101)</f>
        <v>0</v>
      </c>
      <c r="AS101">
        <f aca="true" t="shared" si="164" ref="AS101:AS123">IF(P101="x",0,P101)</f>
        <v>1</v>
      </c>
      <c r="AT101">
        <f aca="true" t="shared" si="165" ref="AT101:AT123">IF(Q101="x",0,Q101)</f>
        <v>0</v>
      </c>
      <c r="AV101">
        <f aca="true" t="shared" si="166" ref="AV101:AV113">COUNTIF(E101:Q101,"x")</f>
        <v>12</v>
      </c>
      <c r="AW101">
        <f aca="true" t="shared" si="167" ref="AW101:AW113">IF(AV101=13,-1,SUM(E101:Q101))</f>
        <v>1</v>
      </c>
      <c r="BB101">
        <v>97</v>
      </c>
      <c r="BF101">
        <f t="shared" si="124"/>
        <v>2</v>
      </c>
      <c r="BG101">
        <f t="shared" si="125"/>
        <v>0</v>
      </c>
      <c r="BH101">
        <f t="shared" si="126"/>
        <v>0</v>
      </c>
      <c r="BI101">
        <f t="shared" si="127"/>
        <v>0</v>
      </c>
      <c r="BJ101">
        <f t="shared" si="128"/>
        <v>0</v>
      </c>
      <c r="BK101">
        <f t="shared" si="129"/>
        <v>0</v>
      </c>
      <c r="BL101">
        <f t="shared" si="130"/>
        <v>0</v>
      </c>
      <c r="BM101">
        <f t="shared" si="131"/>
        <v>0</v>
      </c>
      <c r="BN101">
        <f t="shared" si="132"/>
        <v>0</v>
      </c>
      <c r="BO101">
        <f t="shared" si="133"/>
        <v>0</v>
      </c>
      <c r="BP101">
        <f t="shared" si="134"/>
        <v>0</v>
      </c>
      <c r="BQ101">
        <f t="shared" si="135"/>
        <v>0</v>
      </c>
      <c r="BR101">
        <f t="shared" si="136"/>
        <v>2</v>
      </c>
      <c r="BS101">
        <f t="shared" si="137"/>
        <v>0</v>
      </c>
      <c r="BU101">
        <f aca="true" t="shared" si="168" ref="BU101:BU113">COUNTIF(BF101:BS101,2)</f>
        <v>2</v>
      </c>
      <c r="BV101">
        <f aca="true" t="shared" si="169" ref="BV101:BV113">SUM(BF101+BU101+BW101)</f>
        <v>4</v>
      </c>
    </row>
    <row r="102" spans="1:74" ht="15">
      <c r="A102" s="5">
        <f t="shared" si="138"/>
        <v>98</v>
      </c>
      <c r="B102" s="111" t="s">
        <v>369</v>
      </c>
      <c r="C102" s="78" t="s">
        <v>141</v>
      </c>
      <c r="D102" s="42">
        <f t="shared" si="139"/>
        <v>1</v>
      </c>
      <c r="E102" s="74" t="s">
        <v>104</v>
      </c>
      <c r="F102" s="74" t="s">
        <v>104</v>
      </c>
      <c r="G102" s="74" t="s">
        <v>104</v>
      </c>
      <c r="H102" s="74" t="s">
        <v>104</v>
      </c>
      <c r="I102" s="74" t="s">
        <v>104</v>
      </c>
      <c r="J102" s="74" t="s">
        <v>104</v>
      </c>
      <c r="K102" s="74" t="s">
        <v>104</v>
      </c>
      <c r="L102" s="74" t="s">
        <v>104</v>
      </c>
      <c r="M102" s="74" t="s">
        <v>104</v>
      </c>
      <c r="N102" s="74" t="s">
        <v>104</v>
      </c>
      <c r="O102" s="74" t="s">
        <v>104</v>
      </c>
      <c r="P102" s="74" t="s">
        <v>104</v>
      </c>
      <c r="Q102" s="90">
        <v>1</v>
      </c>
      <c r="T102">
        <f t="shared" si="140"/>
        <v>1</v>
      </c>
      <c r="U102">
        <f t="shared" si="141"/>
        <v>0</v>
      </c>
      <c r="V102">
        <f t="shared" si="142"/>
        <v>0</v>
      </c>
      <c r="W102">
        <f t="shared" si="143"/>
        <v>0</v>
      </c>
      <c r="X102">
        <f t="shared" si="144"/>
        <v>0</v>
      </c>
      <c r="Y102">
        <f t="shared" si="145"/>
        <v>0</v>
      </c>
      <c r="Z102">
        <f t="shared" si="146"/>
        <v>0</v>
      </c>
      <c r="AA102">
        <f t="shared" si="147"/>
        <v>0</v>
      </c>
      <c r="AB102">
        <f t="shared" si="148"/>
        <v>0</v>
      </c>
      <c r="AC102">
        <f t="shared" si="149"/>
        <v>0</v>
      </c>
      <c r="AD102">
        <f t="shared" si="150"/>
        <v>0</v>
      </c>
      <c r="AE102">
        <f t="shared" si="151"/>
        <v>0</v>
      </c>
      <c r="AF102">
        <f t="shared" si="152"/>
        <v>0</v>
      </c>
      <c r="AH102">
        <f t="shared" si="153"/>
        <v>0</v>
      </c>
      <c r="AI102">
        <f t="shared" si="154"/>
        <v>0</v>
      </c>
      <c r="AJ102">
        <f t="shared" si="155"/>
        <v>0</v>
      </c>
      <c r="AK102">
        <f t="shared" si="156"/>
        <v>0</v>
      </c>
      <c r="AL102">
        <f t="shared" si="157"/>
        <v>0</v>
      </c>
      <c r="AM102">
        <f t="shared" si="158"/>
        <v>0</v>
      </c>
      <c r="AN102">
        <f t="shared" si="159"/>
        <v>0</v>
      </c>
      <c r="AO102">
        <f t="shared" si="160"/>
        <v>0</v>
      </c>
      <c r="AP102">
        <f t="shared" si="161"/>
        <v>0</v>
      </c>
      <c r="AQ102">
        <f t="shared" si="162"/>
        <v>0</v>
      </c>
      <c r="AR102">
        <f t="shared" si="163"/>
        <v>0</v>
      </c>
      <c r="AS102">
        <f t="shared" si="164"/>
        <v>0</v>
      </c>
      <c r="AT102">
        <f t="shared" si="165"/>
        <v>1</v>
      </c>
      <c r="AV102">
        <f t="shared" si="166"/>
        <v>12</v>
      </c>
      <c r="AW102">
        <f t="shared" si="167"/>
        <v>1</v>
      </c>
      <c r="BB102">
        <v>98</v>
      </c>
      <c r="BF102">
        <f aca="true" t="shared" si="170" ref="BF102:BF113">SUM(D101:D102)</f>
        <v>2</v>
      </c>
      <c r="BG102">
        <f aca="true" t="shared" si="171" ref="BG102:BG113">SUM(E101:E102)</f>
        <v>0</v>
      </c>
      <c r="BH102">
        <f aca="true" t="shared" si="172" ref="BH102:BH113">SUM(F101:F102)</f>
        <v>0</v>
      </c>
      <c r="BI102">
        <f aca="true" t="shared" si="173" ref="BI102:BI113">SUM(G101:G102)</f>
        <v>0</v>
      </c>
      <c r="BJ102">
        <f aca="true" t="shared" si="174" ref="BJ102:BJ113">SUM(H101:H102)</f>
        <v>0</v>
      </c>
      <c r="BK102">
        <f aca="true" t="shared" si="175" ref="BK102:BK113">SUM(I101:I102)</f>
        <v>0</v>
      </c>
      <c r="BL102">
        <f aca="true" t="shared" si="176" ref="BL102:BL113">SUM(J101:J102)</f>
        <v>0</v>
      </c>
      <c r="BM102">
        <f aca="true" t="shared" si="177" ref="BM102:BM113">SUM(K101:K102)</f>
        <v>0</v>
      </c>
      <c r="BN102">
        <f aca="true" t="shared" si="178" ref="BN102:BN113">SUM(L101:L102)</f>
        <v>0</v>
      </c>
      <c r="BO102">
        <f aca="true" t="shared" si="179" ref="BO102:BO113">SUM(M101:M102)</f>
        <v>0</v>
      </c>
      <c r="BP102">
        <f aca="true" t="shared" si="180" ref="BP102:BP113">SUM(N101:N102)</f>
        <v>0</v>
      </c>
      <c r="BQ102">
        <f aca="true" t="shared" si="181" ref="BQ102:BQ113">SUM(O101:O102)</f>
        <v>0</v>
      </c>
      <c r="BR102">
        <f aca="true" t="shared" si="182" ref="BR102:BR113">SUM(P101:P102)</f>
        <v>1</v>
      </c>
      <c r="BS102">
        <f aca="true" t="shared" si="183" ref="BS102:BS113">SUM(Q101:Q102)</f>
        <v>1</v>
      </c>
      <c r="BU102">
        <f t="shared" si="168"/>
        <v>1</v>
      </c>
      <c r="BV102">
        <f t="shared" si="169"/>
        <v>3</v>
      </c>
    </row>
    <row r="103" spans="1:74" ht="15">
      <c r="A103" s="5">
        <f t="shared" si="138"/>
        <v>99</v>
      </c>
      <c r="B103" s="60" t="s">
        <v>279</v>
      </c>
      <c r="C103" s="7" t="s">
        <v>141</v>
      </c>
      <c r="D103" s="42">
        <f t="shared" si="139"/>
        <v>0</v>
      </c>
      <c r="E103" s="74" t="s">
        <v>104</v>
      </c>
      <c r="F103" s="74" t="s">
        <v>104</v>
      </c>
      <c r="G103" s="74" t="s">
        <v>104</v>
      </c>
      <c r="H103" s="74" t="s">
        <v>104</v>
      </c>
      <c r="I103" s="74" t="s">
        <v>104</v>
      </c>
      <c r="J103" s="74" t="s">
        <v>104</v>
      </c>
      <c r="K103" s="74" t="s">
        <v>104</v>
      </c>
      <c r="L103" s="74" t="s">
        <v>104</v>
      </c>
      <c r="M103" s="74" t="s">
        <v>104</v>
      </c>
      <c r="N103" s="74">
        <v>0</v>
      </c>
      <c r="O103" s="74" t="s">
        <v>104</v>
      </c>
      <c r="P103" s="74" t="s">
        <v>104</v>
      </c>
      <c r="Q103" s="90">
        <v>0</v>
      </c>
      <c r="T103">
        <f t="shared" si="140"/>
        <v>0</v>
      </c>
      <c r="U103">
        <f t="shared" si="141"/>
        <v>0</v>
      </c>
      <c r="V103">
        <f t="shared" si="142"/>
        <v>0</v>
      </c>
      <c r="W103">
        <f t="shared" si="143"/>
        <v>0</v>
      </c>
      <c r="X103">
        <f t="shared" si="144"/>
        <v>0</v>
      </c>
      <c r="Y103">
        <f t="shared" si="145"/>
        <v>0</v>
      </c>
      <c r="Z103">
        <f t="shared" si="146"/>
        <v>0</v>
      </c>
      <c r="AA103">
        <f t="shared" si="147"/>
        <v>0</v>
      </c>
      <c r="AB103">
        <f t="shared" si="148"/>
        <v>0</v>
      </c>
      <c r="AC103">
        <f t="shared" si="149"/>
        <v>0</v>
      </c>
      <c r="AD103">
        <f t="shared" si="150"/>
        <v>0</v>
      </c>
      <c r="AE103">
        <f t="shared" si="151"/>
        <v>0</v>
      </c>
      <c r="AF103">
        <f t="shared" si="152"/>
        <v>0</v>
      </c>
      <c r="AH103">
        <f t="shared" si="153"/>
        <v>0</v>
      </c>
      <c r="AI103">
        <f t="shared" si="154"/>
        <v>0</v>
      </c>
      <c r="AJ103">
        <f t="shared" si="155"/>
        <v>0</v>
      </c>
      <c r="AK103">
        <f t="shared" si="156"/>
        <v>0</v>
      </c>
      <c r="AL103">
        <f t="shared" si="157"/>
        <v>0</v>
      </c>
      <c r="AM103">
        <f t="shared" si="158"/>
        <v>0</v>
      </c>
      <c r="AN103">
        <f t="shared" si="159"/>
        <v>0</v>
      </c>
      <c r="AO103">
        <f t="shared" si="160"/>
        <v>0</v>
      </c>
      <c r="AP103">
        <f t="shared" si="161"/>
        <v>0</v>
      </c>
      <c r="AQ103">
        <f t="shared" si="162"/>
        <v>0</v>
      </c>
      <c r="AR103">
        <f t="shared" si="163"/>
        <v>0</v>
      </c>
      <c r="AS103">
        <f t="shared" si="164"/>
        <v>0</v>
      </c>
      <c r="AT103">
        <f t="shared" si="165"/>
        <v>0</v>
      </c>
      <c r="AV103">
        <f t="shared" si="166"/>
        <v>11</v>
      </c>
      <c r="AW103">
        <f t="shared" si="167"/>
        <v>0</v>
      </c>
      <c r="BB103">
        <v>99</v>
      </c>
      <c r="BF103">
        <f t="shared" si="170"/>
        <v>1</v>
      </c>
      <c r="BG103">
        <f t="shared" si="171"/>
        <v>0</v>
      </c>
      <c r="BH103">
        <f t="shared" si="172"/>
        <v>0</v>
      </c>
      <c r="BI103">
        <f t="shared" si="173"/>
        <v>0</v>
      </c>
      <c r="BJ103">
        <f t="shared" si="174"/>
        <v>0</v>
      </c>
      <c r="BK103">
        <f t="shared" si="175"/>
        <v>0</v>
      </c>
      <c r="BL103">
        <f t="shared" si="176"/>
        <v>0</v>
      </c>
      <c r="BM103">
        <f t="shared" si="177"/>
        <v>0</v>
      </c>
      <c r="BN103">
        <f t="shared" si="178"/>
        <v>0</v>
      </c>
      <c r="BO103">
        <f t="shared" si="179"/>
        <v>0</v>
      </c>
      <c r="BP103">
        <f t="shared" si="180"/>
        <v>0</v>
      </c>
      <c r="BQ103">
        <f t="shared" si="181"/>
        <v>0</v>
      </c>
      <c r="BR103">
        <f t="shared" si="182"/>
        <v>0</v>
      </c>
      <c r="BS103">
        <f t="shared" si="183"/>
        <v>1</v>
      </c>
      <c r="BU103">
        <f t="shared" si="168"/>
        <v>0</v>
      </c>
      <c r="BV103">
        <f t="shared" si="169"/>
        <v>1</v>
      </c>
    </row>
    <row r="104" spans="1:74" ht="15">
      <c r="A104" s="5">
        <f t="shared" si="138"/>
        <v>99</v>
      </c>
      <c r="B104" s="113" t="s">
        <v>347</v>
      </c>
      <c r="C104" s="104" t="s">
        <v>100</v>
      </c>
      <c r="D104" s="42">
        <f t="shared" si="139"/>
        <v>0</v>
      </c>
      <c r="E104" s="74" t="s">
        <v>104</v>
      </c>
      <c r="F104" s="74" t="s">
        <v>104</v>
      </c>
      <c r="G104" s="74" t="s">
        <v>104</v>
      </c>
      <c r="H104" s="74" t="s">
        <v>104</v>
      </c>
      <c r="I104" s="74" t="s">
        <v>104</v>
      </c>
      <c r="J104" s="74" t="s">
        <v>104</v>
      </c>
      <c r="K104" s="74" t="s">
        <v>104</v>
      </c>
      <c r="L104" s="74" t="s">
        <v>104</v>
      </c>
      <c r="M104" s="74">
        <v>0</v>
      </c>
      <c r="N104" s="74" t="s">
        <v>104</v>
      </c>
      <c r="O104" s="74" t="s">
        <v>104</v>
      </c>
      <c r="P104" s="74" t="s">
        <v>104</v>
      </c>
      <c r="Q104" s="90" t="s">
        <v>104</v>
      </c>
      <c r="T104">
        <f t="shared" si="140"/>
        <v>0</v>
      </c>
      <c r="U104">
        <f t="shared" si="141"/>
        <v>0</v>
      </c>
      <c r="V104">
        <f t="shared" si="142"/>
        <v>0</v>
      </c>
      <c r="W104">
        <f t="shared" si="143"/>
        <v>0</v>
      </c>
      <c r="X104">
        <f t="shared" si="144"/>
        <v>0</v>
      </c>
      <c r="Y104">
        <f t="shared" si="145"/>
        <v>0</v>
      </c>
      <c r="Z104">
        <f t="shared" si="146"/>
        <v>0</v>
      </c>
      <c r="AA104">
        <f t="shared" si="147"/>
        <v>0</v>
      </c>
      <c r="AB104">
        <f t="shared" si="148"/>
        <v>0</v>
      </c>
      <c r="AC104">
        <f t="shared" si="149"/>
        <v>0</v>
      </c>
      <c r="AD104">
        <f t="shared" si="150"/>
        <v>0</v>
      </c>
      <c r="AE104">
        <f t="shared" si="151"/>
        <v>0</v>
      </c>
      <c r="AF104">
        <f t="shared" si="152"/>
        <v>0</v>
      </c>
      <c r="AH104">
        <f t="shared" si="153"/>
        <v>0</v>
      </c>
      <c r="AI104">
        <f t="shared" si="154"/>
        <v>0</v>
      </c>
      <c r="AJ104">
        <f t="shared" si="155"/>
        <v>0</v>
      </c>
      <c r="AK104">
        <f t="shared" si="156"/>
        <v>0</v>
      </c>
      <c r="AL104">
        <f t="shared" si="157"/>
        <v>0</v>
      </c>
      <c r="AM104">
        <f t="shared" si="158"/>
        <v>0</v>
      </c>
      <c r="AN104">
        <f t="shared" si="159"/>
        <v>0</v>
      </c>
      <c r="AO104">
        <f t="shared" si="160"/>
        <v>0</v>
      </c>
      <c r="AP104">
        <f t="shared" si="161"/>
        <v>0</v>
      </c>
      <c r="AQ104">
        <f t="shared" si="162"/>
        <v>0</v>
      </c>
      <c r="AR104">
        <f t="shared" si="163"/>
        <v>0</v>
      </c>
      <c r="AS104">
        <f t="shared" si="164"/>
        <v>0</v>
      </c>
      <c r="AT104">
        <f t="shared" si="165"/>
        <v>0</v>
      </c>
      <c r="AV104">
        <f t="shared" si="166"/>
        <v>12</v>
      </c>
      <c r="AW104">
        <f t="shared" si="167"/>
        <v>0</v>
      </c>
      <c r="BB104">
        <v>100</v>
      </c>
      <c r="BF104">
        <f t="shared" si="170"/>
        <v>0</v>
      </c>
      <c r="BG104">
        <f t="shared" si="171"/>
        <v>0</v>
      </c>
      <c r="BH104">
        <f t="shared" si="172"/>
        <v>0</v>
      </c>
      <c r="BI104">
        <f t="shared" si="173"/>
        <v>0</v>
      </c>
      <c r="BJ104">
        <f t="shared" si="174"/>
        <v>0</v>
      </c>
      <c r="BK104">
        <f t="shared" si="175"/>
        <v>0</v>
      </c>
      <c r="BL104">
        <f t="shared" si="176"/>
        <v>0</v>
      </c>
      <c r="BM104">
        <f t="shared" si="177"/>
        <v>0</v>
      </c>
      <c r="BN104">
        <f t="shared" si="178"/>
        <v>0</v>
      </c>
      <c r="BO104">
        <f t="shared" si="179"/>
        <v>0</v>
      </c>
      <c r="BP104">
        <f t="shared" si="180"/>
        <v>0</v>
      </c>
      <c r="BQ104">
        <f t="shared" si="181"/>
        <v>0</v>
      </c>
      <c r="BR104">
        <f t="shared" si="182"/>
        <v>0</v>
      </c>
      <c r="BS104">
        <f t="shared" si="183"/>
        <v>0</v>
      </c>
      <c r="BU104">
        <f t="shared" si="168"/>
        <v>0</v>
      </c>
      <c r="BV104">
        <f t="shared" si="169"/>
        <v>0</v>
      </c>
    </row>
    <row r="105" spans="1:74" ht="15">
      <c r="A105" s="5">
        <f t="shared" si="138"/>
        <v>99</v>
      </c>
      <c r="B105" s="111" t="s">
        <v>348</v>
      </c>
      <c r="C105" s="78" t="s">
        <v>100</v>
      </c>
      <c r="D105" s="42">
        <f t="shared" si="139"/>
        <v>0</v>
      </c>
      <c r="E105" s="74" t="s">
        <v>104</v>
      </c>
      <c r="F105" s="74" t="s">
        <v>104</v>
      </c>
      <c r="G105" s="74" t="s">
        <v>104</v>
      </c>
      <c r="H105" s="74" t="s">
        <v>104</v>
      </c>
      <c r="I105" s="74" t="s">
        <v>104</v>
      </c>
      <c r="J105" s="74" t="s">
        <v>104</v>
      </c>
      <c r="K105" s="74" t="s">
        <v>104</v>
      </c>
      <c r="L105" s="74" t="s">
        <v>104</v>
      </c>
      <c r="M105" s="74">
        <v>0</v>
      </c>
      <c r="N105" s="74" t="s">
        <v>104</v>
      </c>
      <c r="O105" s="74" t="s">
        <v>104</v>
      </c>
      <c r="P105" s="74" t="s">
        <v>104</v>
      </c>
      <c r="Q105" s="90" t="s">
        <v>104</v>
      </c>
      <c r="T105">
        <f t="shared" si="140"/>
        <v>0</v>
      </c>
      <c r="U105">
        <f t="shared" si="141"/>
        <v>0</v>
      </c>
      <c r="V105">
        <f t="shared" si="142"/>
        <v>0</v>
      </c>
      <c r="W105">
        <f t="shared" si="143"/>
        <v>0</v>
      </c>
      <c r="X105">
        <f t="shared" si="144"/>
        <v>0</v>
      </c>
      <c r="Y105">
        <f t="shared" si="145"/>
        <v>0</v>
      </c>
      <c r="Z105">
        <f t="shared" si="146"/>
        <v>0</v>
      </c>
      <c r="AA105">
        <f t="shared" si="147"/>
        <v>0</v>
      </c>
      <c r="AB105">
        <f t="shared" si="148"/>
        <v>0</v>
      </c>
      <c r="AC105">
        <f t="shared" si="149"/>
        <v>0</v>
      </c>
      <c r="AD105">
        <f t="shared" si="150"/>
        <v>0</v>
      </c>
      <c r="AE105">
        <f t="shared" si="151"/>
        <v>0</v>
      </c>
      <c r="AF105">
        <f t="shared" si="152"/>
        <v>0</v>
      </c>
      <c r="AH105">
        <f t="shared" si="153"/>
        <v>0</v>
      </c>
      <c r="AI105">
        <f t="shared" si="154"/>
        <v>0</v>
      </c>
      <c r="AJ105">
        <f t="shared" si="155"/>
        <v>0</v>
      </c>
      <c r="AK105">
        <f t="shared" si="156"/>
        <v>0</v>
      </c>
      <c r="AL105">
        <f t="shared" si="157"/>
        <v>0</v>
      </c>
      <c r="AM105">
        <f t="shared" si="158"/>
        <v>0</v>
      </c>
      <c r="AN105">
        <f t="shared" si="159"/>
        <v>0</v>
      </c>
      <c r="AO105">
        <f t="shared" si="160"/>
        <v>0</v>
      </c>
      <c r="AP105">
        <f t="shared" si="161"/>
        <v>0</v>
      </c>
      <c r="AQ105">
        <f t="shared" si="162"/>
        <v>0</v>
      </c>
      <c r="AR105">
        <f t="shared" si="163"/>
        <v>0</v>
      </c>
      <c r="AS105">
        <f t="shared" si="164"/>
        <v>0</v>
      </c>
      <c r="AT105">
        <f t="shared" si="165"/>
        <v>0</v>
      </c>
      <c r="AV105">
        <f t="shared" si="166"/>
        <v>12</v>
      </c>
      <c r="AW105">
        <f t="shared" si="167"/>
        <v>0</v>
      </c>
      <c r="BB105">
        <v>101</v>
      </c>
      <c r="BF105">
        <f t="shared" si="170"/>
        <v>0</v>
      </c>
      <c r="BG105">
        <f t="shared" si="171"/>
        <v>0</v>
      </c>
      <c r="BH105">
        <f t="shared" si="172"/>
        <v>0</v>
      </c>
      <c r="BI105">
        <f t="shared" si="173"/>
        <v>0</v>
      </c>
      <c r="BJ105">
        <f t="shared" si="174"/>
        <v>0</v>
      </c>
      <c r="BK105">
        <f t="shared" si="175"/>
        <v>0</v>
      </c>
      <c r="BL105">
        <f t="shared" si="176"/>
        <v>0</v>
      </c>
      <c r="BM105">
        <f t="shared" si="177"/>
        <v>0</v>
      </c>
      <c r="BN105">
        <f t="shared" si="178"/>
        <v>0</v>
      </c>
      <c r="BO105">
        <f t="shared" si="179"/>
        <v>0</v>
      </c>
      <c r="BP105">
        <f t="shared" si="180"/>
        <v>0</v>
      </c>
      <c r="BQ105">
        <f t="shared" si="181"/>
        <v>0</v>
      </c>
      <c r="BR105">
        <f t="shared" si="182"/>
        <v>0</v>
      </c>
      <c r="BS105">
        <f t="shared" si="183"/>
        <v>0</v>
      </c>
      <c r="BU105">
        <f t="shared" si="168"/>
        <v>0</v>
      </c>
      <c r="BV105">
        <f t="shared" si="169"/>
        <v>0</v>
      </c>
    </row>
    <row r="106" spans="1:74" ht="15">
      <c r="A106" s="5">
        <f t="shared" si="138"/>
        <v>99</v>
      </c>
      <c r="B106" s="111" t="s">
        <v>346</v>
      </c>
      <c r="C106" s="5" t="s">
        <v>100</v>
      </c>
      <c r="D106" s="42">
        <f t="shared" si="139"/>
        <v>0</v>
      </c>
      <c r="E106" s="74" t="s">
        <v>104</v>
      </c>
      <c r="F106" s="74" t="s">
        <v>104</v>
      </c>
      <c r="G106" s="74" t="s">
        <v>104</v>
      </c>
      <c r="H106" s="74" t="s">
        <v>104</v>
      </c>
      <c r="I106" s="74" t="s">
        <v>104</v>
      </c>
      <c r="J106" s="74" t="s">
        <v>104</v>
      </c>
      <c r="K106" s="74" t="s">
        <v>104</v>
      </c>
      <c r="L106" s="74" t="s">
        <v>104</v>
      </c>
      <c r="M106" s="74">
        <v>0</v>
      </c>
      <c r="N106" s="74" t="s">
        <v>104</v>
      </c>
      <c r="O106" s="74" t="s">
        <v>104</v>
      </c>
      <c r="P106" s="74" t="s">
        <v>104</v>
      </c>
      <c r="Q106" s="90" t="s">
        <v>104</v>
      </c>
      <c r="T106">
        <f t="shared" si="140"/>
        <v>0</v>
      </c>
      <c r="U106">
        <f t="shared" si="141"/>
        <v>0</v>
      </c>
      <c r="V106">
        <f t="shared" si="142"/>
        <v>0</v>
      </c>
      <c r="W106">
        <f t="shared" si="143"/>
        <v>0</v>
      </c>
      <c r="X106">
        <f t="shared" si="144"/>
        <v>0</v>
      </c>
      <c r="Y106">
        <f t="shared" si="145"/>
        <v>0</v>
      </c>
      <c r="Z106">
        <f t="shared" si="146"/>
        <v>0</v>
      </c>
      <c r="AA106">
        <f t="shared" si="147"/>
        <v>0</v>
      </c>
      <c r="AB106">
        <f t="shared" si="148"/>
        <v>0</v>
      </c>
      <c r="AC106">
        <f t="shared" si="149"/>
        <v>0</v>
      </c>
      <c r="AD106">
        <f t="shared" si="150"/>
        <v>0</v>
      </c>
      <c r="AE106">
        <f t="shared" si="151"/>
        <v>0</v>
      </c>
      <c r="AF106">
        <f t="shared" si="152"/>
        <v>0</v>
      </c>
      <c r="AH106">
        <f t="shared" si="153"/>
        <v>0</v>
      </c>
      <c r="AI106">
        <f t="shared" si="154"/>
        <v>0</v>
      </c>
      <c r="AJ106">
        <f t="shared" si="155"/>
        <v>0</v>
      </c>
      <c r="AK106">
        <f t="shared" si="156"/>
        <v>0</v>
      </c>
      <c r="AL106">
        <f t="shared" si="157"/>
        <v>0</v>
      </c>
      <c r="AM106">
        <f t="shared" si="158"/>
        <v>0</v>
      </c>
      <c r="AN106">
        <f t="shared" si="159"/>
        <v>0</v>
      </c>
      <c r="AO106">
        <f t="shared" si="160"/>
        <v>0</v>
      </c>
      <c r="AP106">
        <f t="shared" si="161"/>
        <v>0</v>
      </c>
      <c r="AQ106">
        <f t="shared" si="162"/>
        <v>0</v>
      </c>
      <c r="AR106">
        <f t="shared" si="163"/>
        <v>0</v>
      </c>
      <c r="AS106">
        <f t="shared" si="164"/>
        <v>0</v>
      </c>
      <c r="AT106">
        <f t="shared" si="165"/>
        <v>0</v>
      </c>
      <c r="AV106">
        <f t="shared" si="166"/>
        <v>12</v>
      </c>
      <c r="AW106">
        <f t="shared" si="167"/>
        <v>0</v>
      </c>
      <c r="BB106">
        <v>102</v>
      </c>
      <c r="BF106">
        <f t="shared" si="170"/>
        <v>0</v>
      </c>
      <c r="BG106">
        <f t="shared" si="171"/>
        <v>0</v>
      </c>
      <c r="BH106">
        <f t="shared" si="172"/>
        <v>0</v>
      </c>
      <c r="BI106">
        <f t="shared" si="173"/>
        <v>0</v>
      </c>
      <c r="BJ106">
        <f t="shared" si="174"/>
        <v>0</v>
      </c>
      <c r="BK106">
        <f t="shared" si="175"/>
        <v>0</v>
      </c>
      <c r="BL106">
        <f t="shared" si="176"/>
        <v>0</v>
      </c>
      <c r="BM106">
        <f t="shared" si="177"/>
        <v>0</v>
      </c>
      <c r="BN106">
        <f t="shared" si="178"/>
        <v>0</v>
      </c>
      <c r="BO106">
        <f t="shared" si="179"/>
        <v>0</v>
      </c>
      <c r="BP106">
        <f t="shared" si="180"/>
        <v>0</v>
      </c>
      <c r="BQ106">
        <f t="shared" si="181"/>
        <v>0</v>
      </c>
      <c r="BR106">
        <f t="shared" si="182"/>
        <v>0</v>
      </c>
      <c r="BS106">
        <f t="shared" si="183"/>
        <v>0</v>
      </c>
      <c r="BU106">
        <f t="shared" si="168"/>
        <v>0</v>
      </c>
      <c r="BV106">
        <f t="shared" si="169"/>
        <v>0</v>
      </c>
    </row>
    <row r="107" spans="1:74" ht="15">
      <c r="A107" s="5">
        <f t="shared" si="138"/>
        <v>99</v>
      </c>
      <c r="B107" s="111" t="s">
        <v>341</v>
      </c>
      <c r="C107" s="114" t="s">
        <v>315</v>
      </c>
      <c r="D107" s="42">
        <f t="shared" si="139"/>
        <v>0</v>
      </c>
      <c r="E107" s="74" t="s">
        <v>104</v>
      </c>
      <c r="F107" s="74" t="s">
        <v>104</v>
      </c>
      <c r="G107" s="74" t="s">
        <v>104</v>
      </c>
      <c r="H107" s="74" t="s">
        <v>104</v>
      </c>
      <c r="I107" s="74" t="s">
        <v>104</v>
      </c>
      <c r="J107" s="74" t="s">
        <v>104</v>
      </c>
      <c r="K107" s="74">
        <v>0</v>
      </c>
      <c r="L107" s="74" t="s">
        <v>104</v>
      </c>
      <c r="M107" s="74" t="s">
        <v>104</v>
      </c>
      <c r="N107" s="74" t="s">
        <v>104</v>
      </c>
      <c r="O107" s="74" t="s">
        <v>104</v>
      </c>
      <c r="P107" s="74" t="s">
        <v>104</v>
      </c>
      <c r="Q107" s="90" t="s">
        <v>104</v>
      </c>
      <c r="T107">
        <f t="shared" si="140"/>
        <v>0</v>
      </c>
      <c r="U107">
        <f t="shared" si="141"/>
        <v>0</v>
      </c>
      <c r="V107">
        <f t="shared" si="142"/>
        <v>0</v>
      </c>
      <c r="W107">
        <f t="shared" si="143"/>
        <v>0</v>
      </c>
      <c r="X107">
        <f t="shared" si="144"/>
        <v>0</v>
      </c>
      <c r="Y107">
        <f t="shared" si="145"/>
        <v>0</v>
      </c>
      <c r="Z107">
        <f t="shared" si="146"/>
        <v>0</v>
      </c>
      <c r="AA107">
        <f t="shared" si="147"/>
        <v>0</v>
      </c>
      <c r="AB107">
        <f t="shared" si="148"/>
        <v>0</v>
      </c>
      <c r="AC107">
        <f t="shared" si="149"/>
        <v>0</v>
      </c>
      <c r="AD107">
        <f t="shared" si="150"/>
        <v>0</v>
      </c>
      <c r="AE107">
        <f t="shared" si="151"/>
        <v>0</v>
      </c>
      <c r="AF107">
        <f t="shared" si="152"/>
        <v>0</v>
      </c>
      <c r="AH107">
        <f t="shared" si="153"/>
        <v>0</v>
      </c>
      <c r="AI107">
        <f t="shared" si="154"/>
        <v>0</v>
      </c>
      <c r="AJ107">
        <f t="shared" si="155"/>
        <v>0</v>
      </c>
      <c r="AK107">
        <f t="shared" si="156"/>
        <v>0</v>
      </c>
      <c r="AL107">
        <f t="shared" si="157"/>
        <v>0</v>
      </c>
      <c r="AM107">
        <f t="shared" si="158"/>
        <v>0</v>
      </c>
      <c r="AN107">
        <f t="shared" si="159"/>
        <v>0</v>
      </c>
      <c r="AO107">
        <f t="shared" si="160"/>
        <v>0</v>
      </c>
      <c r="AP107">
        <f t="shared" si="161"/>
        <v>0</v>
      </c>
      <c r="AQ107">
        <f t="shared" si="162"/>
        <v>0</v>
      </c>
      <c r="AR107">
        <f t="shared" si="163"/>
        <v>0</v>
      </c>
      <c r="AS107">
        <f t="shared" si="164"/>
        <v>0</v>
      </c>
      <c r="AT107">
        <f t="shared" si="165"/>
        <v>0</v>
      </c>
      <c r="AV107">
        <f t="shared" si="166"/>
        <v>12</v>
      </c>
      <c r="AW107">
        <f t="shared" si="167"/>
        <v>0</v>
      </c>
      <c r="BB107">
        <v>103</v>
      </c>
      <c r="BF107">
        <f t="shared" si="170"/>
        <v>0</v>
      </c>
      <c r="BG107">
        <f t="shared" si="171"/>
        <v>0</v>
      </c>
      <c r="BH107">
        <f t="shared" si="172"/>
        <v>0</v>
      </c>
      <c r="BI107">
        <f t="shared" si="173"/>
        <v>0</v>
      </c>
      <c r="BJ107">
        <f t="shared" si="174"/>
        <v>0</v>
      </c>
      <c r="BK107">
        <f t="shared" si="175"/>
        <v>0</v>
      </c>
      <c r="BL107">
        <f t="shared" si="176"/>
        <v>0</v>
      </c>
      <c r="BM107">
        <f t="shared" si="177"/>
        <v>0</v>
      </c>
      <c r="BN107">
        <f t="shared" si="178"/>
        <v>0</v>
      </c>
      <c r="BO107">
        <f t="shared" si="179"/>
        <v>0</v>
      </c>
      <c r="BP107">
        <f t="shared" si="180"/>
        <v>0</v>
      </c>
      <c r="BQ107">
        <f t="shared" si="181"/>
        <v>0</v>
      </c>
      <c r="BR107">
        <f t="shared" si="182"/>
        <v>0</v>
      </c>
      <c r="BS107">
        <f t="shared" si="183"/>
        <v>0</v>
      </c>
      <c r="BU107">
        <f t="shared" si="168"/>
        <v>0</v>
      </c>
      <c r="BV107">
        <f t="shared" si="169"/>
        <v>0</v>
      </c>
    </row>
    <row r="108" spans="1:74" ht="15">
      <c r="A108" s="5">
        <f t="shared" si="138"/>
        <v>99</v>
      </c>
      <c r="B108" s="113" t="s">
        <v>343</v>
      </c>
      <c r="C108" s="104" t="s">
        <v>315</v>
      </c>
      <c r="D108" s="42">
        <f t="shared" si="139"/>
        <v>0</v>
      </c>
      <c r="E108" s="74" t="s">
        <v>104</v>
      </c>
      <c r="F108" s="74" t="s">
        <v>104</v>
      </c>
      <c r="G108" s="74" t="s">
        <v>104</v>
      </c>
      <c r="H108" s="74" t="s">
        <v>104</v>
      </c>
      <c r="I108" s="74" t="s">
        <v>104</v>
      </c>
      <c r="J108" s="74" t="s">
        <v>104</v>
      </c>
      <c r="K108" s="74">
        <v>0</v>
      </c>
      <c r="L108" s="74" t="s">
        <v>104</v>
      </c>
      <c r="M108" s="74" t="s">
        <v>104</v>
      </c>
      <c r="N108" s="74" t="s">
        <v>104</v>
      </c>
      <c r="O108" s="74" t="s">
        <v>104</v>
      </c>
      <c r="P108" s="74" t="s">
        <v>104</v>
      </c>
      <c r="Q108" s="90" t="s">
        <v>104</v>
      </c>
      <c r="T108">
        <f t="shared" si="140"/>
        <v>0</v>
      </c>
      <c r="U108">
        <f t="shared" si="141"/>
        <v>0</v>
      </c>
      <c r="V108">
        <f t="shared" si="142"/>
        <v>0</v>
      </c>
      <c r="W108">
        <f t="shared" si="143"/>
        <v>0</v>
      </c>
      <c r="X108">
        <f t="shared" si="144"/>
        <v>0</v>
      </c>
      <c r="Y108">
        <f t="shared" si="145"/>
        <v>0</v>
      </c>
      <c r="Z108">
        <f t="shared" si="146"/>
        <v>0</v>
      </c>
      <c r="AA108">
        <f t="shared" si="147"/>
        <v>0</v>
      </c>
      <c r="AB108">
        <f t="shared" si="148"/>
        <v>0</v>
      </c>
      <c r="AC108">
        <f t="shared" si="149"/>
        <v>0</v>
      </c>
      <c r="AD108">
        <f t="shared" si="150"/>
        <v>0</v>
      </c>
      <c r="AE108">
        <f t="shared" si="151"/>
        <v>0</v>
      </c>
      <c r="AF108">
        <f t="shared" si="152"/>
        <v>0</v>
      </c>
      <c r="AH108">
        <f t="shared" si="153"/>
        <v>0</v>
      </c>
      <c r="AI108">
        <f t="shared" si="154"/>
        <v>0</v>
      </c>
      <c r="AJ108">
        <f t="shared" si="155"/>
        <v>0</v>
      </c>
      <c r="AK108">
        <f t="shared" si="156"/>
        <v>0</v>
      </c>
      <c r="AL108">
        <f t="shared" si="157"/>
        <v>0</v>
      </c>
      <c r="AM108">
        <f t="shared" si="158"/>
        <v>0</v>
      </c>
      <c r="AN108">
        <f t="shared" si="159"/>
        <v>0</v>
      </c>
      <c r="AO108">
        <f t="shared" si="160"/>
        <v>0</v>
      </c>
      <c r="AP108">
        <f t="shared" si="161"/>
        <v>0</v>
      </c>
      <c r="AQ108">
        <f t="shared" si="162"/>
        <v>0</v>
      </c>
      <c r="AR108">
        <f t="shared" si="163"/>
        <v>0</v>
      </c>
      <c r="AS108">
        <f t="shared" si="164"/>
        <v>0</v>
      </c>
      <c r="AT108">
        <f t="shared" si="165"/>
        <v>0</v>
      </c>
      <c r="AV108">
        <f t="shared" si="166"/>
        <v>12</v>
      </c>
      <c r="AW108">
        <f t="shared" si="167"/>
        <v>0</v>
      </c>
      <c r="BB108">
        <v>104</v>
      </c>
      <c r="BF108">
        <f t="shared" si="170"/>
        <v>0</v>
      </c>
      <c r="BG108">
        <f t="shared" si="171"/>
        <v>0</v>
      </c>
      <c r="BH108">
        <f t="shared" si="172"/>
        <v>0</v>
      </c>
      <c r="BI108">
        <f t="shared" si="173"/>
        <v>0</v>
      </c>
      <c r="BJ108">
        <f t="shared" si="174"/>
        <v>0</v>
      </c>
      <c r="BK108">
        <f t="shared" si="175"/>
        <v>0</v>
      </c>
      <c r="BL108">
        <f t="shared" si="176"/>
        <v>0</v>
      </c>
      <c r="BM108">
        <f t="shared" si="177"/>
        <v>0</v>
      </c>
      <c r="BN108">
        <f t="shared" si="178"/>
        <v>0</v>
      </c>
      <c r="BO108">
        <f t="shared" si="179"/>
        <v>0</v>
      </c>
      <c r="BP108">
        <f t="shared" si="180"/>
        <v>0</v>
      </c>
      <c r="BQ108">
        <f t="shared" si="181"/>
        <v>0</v>
      </c>
      <c r="BR108">
        <f t="shared" si="182"/>
        <v>0</v>
      </c>
      <c r="BS108">
        <f t="shared" si="183"/>
        <v>0</v>
      </c>
      <c r="BU108">
        <f t="shared" si="168"/>
        <v>0</v>
      </c>
      <c r="BV108">
        <f t="shared" si="169"/>
        <v>0</v>
      </c>
    </row>
    <row r="109" spans="1:74" ht="15">
      <c r="A109" s="5">
        <f t="shared" si="138"/>
        <v>99</v>
      </c>
      <c r="B109" s="60" t="s">
        <v>203</v>
      </c>
      <c r="C109" s="77" t="s">
        <v>161</v>
      </c>
      <c r="D109" s="42">
        <f t="shared" si="139"/>
        <v>0</v>
      </c>
      <c r="E109" s="74" t="s">
        <v>104</v>
      </c>
      <c r="F109" s="74" t="s">
        <v>104</v>
      </c>
      <c r="G109" s="74" t="s">
        <v>104</v>
      </c>
      <c r="H109" s="74" t="s">
        <v>104</v>
      </c>
      <c r="I109" s="74" t="s">
        <v>104</v>
      </c>
      <c r="J109" s="74" t="s">
        <v>104</v>
      </c>
      <c r="K109" s="74">
        <v>0</v>
      </c>
      <c r="L109" s="74" t="s">
        <v>104</v>
      </c>
      <c r="M109" s="74" t="s">
        <v>104</v>
      </c>
      <c r="N109" s="74" t="s">
        <v>104</v>
      </c>
      <c r="O109" s="74" t="s">
        <v>104</v>
      </c>
      <c r="P109" s="74" t="s">
        <v>104</v>
      </c>
      <c r="Q109" s="90" t="s">
        <v>104</v>
      </c>
      <c r="T109">
        <f t="shared" si="140"/>
        <v>0</v>
      </c>
      <c r="U109">
        <f t="shared" si="141"/>
        <v>0</v>
      </c>
      <c r="V109">
        <f t="shared" si="142"/>
        <v>0</v>
      </c>
      <c r="W109">
        <f t="shared" si="143"/>
        <v>0</v>
      </c>
      <c r="X109">
        <f t="shared" si="144"/>
        <v>0</v>
      </c>
      <c r="Y109">
        <f t="shared" si="145"/>
        <v>0</v>
      </c>
      <c r="Z109">
        <f t="shared" si="146"/>
        <v>0</v>
      </c>
      <c r="AA109">
        <f t="shared" si="147"/>
        <v>0</v>
      </c>
      <c r="AB109">
        <f t="shared" si="148"/>
        <v>0</v>
      </c>
      <c r="AC109">
        <f t="shared" si="149"/>
        <v>0</v>
      </c>
      <c r="AD109">
        <f t="shared" si="150"/>
        <v>0</v>
      </c>
      <c r="AE109">
        <f t="shared" si="151"/>
        <v>0</v>
      </c>
      <c r="AF109">
        <f t="shared" si="152"/>
        <v>0</v>
      </c>
      <c r="AH109">
        <f t="shared" si="153"/>
        <v>0</v>
      </c>
      <c r="AI109">
        <f t="shared" si="154"/>
        <v>0</v>
      </c>
      <c r="AJ109">
        <f t="shared" si="155"/>
        <v>0</v>
      </c>
      <c r="AK109">
        <f t="shared" si="156"/>
        <v>0</v>
      </c>
      <c r="AL109">
        <f t="shared" si="157"/>
        <v>0</v>
      </c>
      <c r="AM109">
        <f t="shared" si="158"/>
        <v>0</v>
      </c>
      <c r="AN109">
        <f t="shared" si="159"/>
        <v>0</v>
      </c>
      <c r="AO109">
        <f t="shared" si="160"/>
        <v>0</v>
      </c>
      <c r="AP109">
        <f t="shared" si="161"/>
        <v>0</v>
      </c>
      <c r="AQ109">
        <f t="shared" si="162"/>
        <v>0</v>
      </c>
      <c r="AR109">
        <f t="shared" si="163"/>
        <v>0</v>
      </c>
      <c r="AS109">
        <f t="shared" si="164"/>
        <v>0</v>
      </c>
      <c r="AT109">
        <f t="shared" si="165"/>
        <v>0</v>
      </c>
      <c r="AV109">
        <f t="shared" si="166"/>
        <v>12</v>
      </c>
      <c r="AW109">
        <f t="shared" si="167"/>
        <v>0</v>
      </c>
      <c r="BB109">
        <v>105</v>
      </c>
      <c r="BF109">
        <f t="shared" si="170"/>
        <v>0</v>
      </c>
      <c r="BG109">
        <f t="shared" si="171"/>
        <v>0</v>
      </c>
      <c r="BH109">
        <f t="shared" si="172"/>
        <v>0</v>
      </c>
      <c r="BI109">
        <f t="shared" si="173"/>
        <v>0</v>
      </c>
      <c r="BJ109">
        <f t="shared" si="174"/>
        <v>0</v>
      </c>
      <c r="BK109">
        <f t="shared" si="175"/>
        <v>0</v>
      </c>
      <c r="BL109">
        <f t="shared" si="176"/>
        <v>0</v>
      </c>
      <c r="BM109">
        <f t="shared" si="177"/>
        <v>0</v>
      </c>
      <c r="BN109">
        <f t="shared" si="178"/>
        <v>0</v>
      </c>
      <c r="BO109">
        <f t="shared" si="179"/>
        <v>0</v>
      </c>
      <c r="BP109">
        <f t="shared" si="180"/>
        <v>0</v>
      </c>
      <c r="BQ109">
        <f t="shared" si="181"/>
        <v>0</v>
      </c>
      <c r="BR109">
        <f t="shared" si="182"/>
        <v>0</v>
      </c>
      <c r="BS109">
        <f t="shared" si="183"/>
        <v>0</v>
      </c>
      <c r="BU109">
        <f t="shared" si="168"/>
        <v>0</v>
      </c>
      <c r="BV109">
        <f t="shared" si="169"/>
        <v>0</v>
      </c>
    </row>
    <row r="110" spans="1:74" ht="15">
      <c r="A110" s="5">
        <f t="shared" si="138"/>
        <v>99</v>
      </c>
      <c r="B110" s="60" t="s">
        <v>169</v>
      </c>
      <c r="C110" s="7" t="s">
        <v>167</v>
      </c>
      <c r="D110" s="42">
        <f t="shared" si="139"/>
        <v>0</v>
      </c>
      <c r="E110" s="74" t="s">
        <v>104</v>
      </c>
      <c r="F110" s="74" t="s">
        <v>104</v>
      </c>
      <c r="G110" s="74" t="s">
        <v>104</v>
      </c>
      <c r="H110" s="74" t="s">
        <v>104</v>
      </c>
      <c r="I110" s="74" t="s">
        <v>104</v>
      </c>
      <c r="J110" s="74">
        <v>0</v>
      </c>
      <c r="K110" s="74" t="s">
        <v>104</v>
      </c>
      <c r="L110" s="74" t="s">
        <v>104</v>
      </c>
      <c r="M110" s="74" t="s">
        <v>104</v>
      </c>
      <c r="N110" s="74" t="s">
        <v>104</v>
      </c>
      <c r="O110" s="74" t="s">
        <v>104</v>
      </c>
      <c r="P110" s="74" t="s">
        <v>104</v>
      </c>
      <c r="Q110" s="90" t="s">
        <v>104</v>
      </c>
      <c r="T110">
        <f t="shared" si="140"/>
        <v>0</v>
      </c>
      <c r="U110">
        <f t="shared" si="141"/>
        <v>0</v>
      </c>
      <c r="V110">
        <f t="shared" si="142"/>
        <v>0</v>
      </c>
      <c r="W110">
        <f t="shared" si="143"/>
        <v>0</v>
      </c>
      <c r="X110">
        <f t="shared" si="144"/>
        <v>0</v>
      </c>
      <c r="Y110">
        <f t="shared" si="145"/>
        <v>0</v>
      </c>
      <c r="Z110">
        <f t="shared" si="146"/>
        <v>0</v>
      </c>
      <c r="AA110">
        <f t="shared" si="147"/>
        <v>0</v>
      </c>
      <c r="AB110">
        <f t="shared" si="148"/>
        <v>0</v>
      </c>
      <c r="AC110">
        <f t="shared" si="149"/>
        <v>0</v>
      </c>
      <c r="AD110">
        <f t="shared" si="150"/>
        <v>0</v>
      </c>
      <c r="AE110">
        <f t="shared" si="151"/>
        <v>0</v>
      </c>
      <c r="AF110">
        <f t="shared" si="152"/>
        <v>0</v>
      </c>
      <c r="AH110">
        <f t="shared" si="153"/>
        <v>0</v>
      </c>
      <c r="AI110">
        <f t="shared" si="154"/>
        <v>0</v>
      </c>
      <c r="AJ110">
        <f t="shared" si="155"/>
        <v>0</v>
      </c>
      <c r="AK110">
        <f t="shared" si="156"/>
        <v>0</v>
      </c>
      <c r="AL110">
        <f t="shared" si="157"/>
        <v>0</v>
      </c>
      <c r="AM110">
        <f t="shared" si="158"/>
        <v>0</v>
      </c>
      <c r="AN110">
        <f t="shared" si="159"/>
        <v>0</v>
      </c>
      <c r="AO110">
        <f t="shared" si="160"/>
        <v>0</v>
      </c>
      <c r="AP110">
        <f t="shared" si="161"/>
        <v>0</v>
      </c>
      <c r="AQ110">
        <f t="shared" si="162"/>
        <v>0</v>
      </c>
      <c r="AR110">
        <f t="shared" si="163"/>
        <v>0</v>
      </c>
      <c r="AS110">
        <f t="shared" si="164"/>
        <v>0</v>
      </c>
      <c r="AT110">
        <f t="shared" si="165"/>
        <v>0</v>
      </c>
      <c r="AV110">
        <f t="shared" si="166"/>
        <v>12</v>
      </c>
      <c r="AW110">
        <f t="shared" si="167"/>
        <v>0</v>
      </c>
      <c r="BB110">
        <v>106</v>
      </c>
      <c r="BF110">
        <f t="shared" si="170"/>
        <v>0</v>
      </c>
      <c r="BG110">
        <f t="shared" si="171"/>
        <v>0</v>
      </c>
      <c r="BH110">
        <f t="shared" si="172"/>
        <v>0</v>
      </c>
      <c r="BI110">
        <f t="shared" si="173"/>
        <v>0</v>
      </c>
      <c r="BJ110">
        <f t="shared" si="174"/>
        <v>0</v>
      </c>
      <c r="BK110">
        <f t="shared" si="175"/>
        <v>0</v>
      </c>
      <c r="BL110">
        <f t="shared" si="176"/>
        <v>0</v>
      </c>
      <c r="BM110">
        <f t="shared" si="177"/>
        <v>0</v>
      </c>
      <c r="BN110">
        <f t="shared" si="178"/>
        <v>0</v>
      </c>
      <c r="BO110">
        <f t="shared" si="179"/>
        <v>0</v>
      </c>
      <c r="BP110">
        <f t="shared" si="180"/>
        <v>0</v>
      </c>
      <c r="BQ110">
        <f t="shared" si="181"/>
        <v>0</v>
      </c>
      <c r="BR110">
        <f t="shared" si="182"/>
        <v>0</v>
      </c>
      <c r="BS110">
        <f t="shared" si="183"/>
        <v>0</v>
      </c>
      <c r="BU110">
        <f t="shared" si="168"/>
        <v>0</v>
      </c>
      <c r="BV110">
        <f t="shared" si="169"/>
        <v>0</v>
      </c>
    </row>
    <row r="111" spans="1:74" ht="15">
      <c r="A111" s="5">
        <f t="shared" si="138"/>
        <v>99</v>
      </c>
      <c r="B111" s="111" t="s">
        <v>331</v>
      </c>
      <c r="C111" s="117" t="s">
        <v>333</v>
      </c>
      <c r="D111" s="42">
        <f t="shared" si="139"/>
        <v>0</v>
      </c>
      <c r="E111" s="74" t="s">
        <v>104</v>
      </c>
      <c r="F111" s="74" t="s">
        <v>104</v>
      </c>
      <c r="G111" s="74" t="s">
        <v>104</v>
      </c>
      <c r="H111" s="74" t="s">
        <v>104</v>
      </c>
      <c r="I111" s="74">
        <v>0</v>
      </c>
      <c r="J111" s="74" t="s">
        <v>104</v>
      </c>
      <c r="K111" s="74" t="s">
        <v>104</v>
      </c>
      <c r="L111" s="74" t="s">
        <v>104</v>
      </c>
      <c r="M111" s="74" t="s">
        <v>104</v>
      </c>
      <c r="N111" s="74" t="s">
        <v>104</v>
      </c>
      <c r="O111" s="74" t="s">
        <v>104</v>
      </c>
      <c r="P111" s="74" t="s">
        <v>104</v>
      </c>
      <c r="Q111" s="90" t="s">
        <v>104</v>
      </c>
      <c r="T111">
        <f t="shared" si="140"/>
        <v>0</v>
      </c>
      <c r="U111">
        <f t="shared" si="141"/>
        <v>0</v>
      </c>
      <c r="V111">
        <f t="shared" si="142"/>
        <v>0</v>
      </c>
      <c r="W111">
        <f t="shared" si="143"/>
        <v>0</v>
      </c>
      <c r="X111">
        <f t="shared" si="144"/>
        <v>0</v>
      </c>
      <c r="Y111">
        <f t="shared" si="145"/>
        <v>0</v>
      </c>
      <c r="Z111">
        <f t="shared" si="146"/>
        <v>0</v>
      </c>
      <c r="AA111">
        <f t="shared" si="147"/>
        <v>0</v>
      </c>
      <c r="AB111">
        <f t="shared" si="148"/>
        <v>0</v>
      </c>
      <c r="AC111">
        <f t="shared" si="149"/>
        <v>0</v>
      </c>
      <c r="AD111">
        <f t="shared" si="150"/>
        <v>0</v>
      </c>
      <c r="AE111">
        <f t="shared" si="151"/>
        <v>0</v>
      </c>
      <c r="AF111">
        <f t="shared" si="152"/>
        <v>0</v>
      </c>
      <c r="AH111">
        <f t="shared" si="153"/>
        <v>0</v>
      </c>
      <c r="AI111">
        <f t="shared" si="154"/>
        <v>0</v>
      </c>
      <c r="AJ111">
        <f t="shared" si="155"/>
        <v>0</v>
      </c>
      <c r="AK111">
        <f t="shared" si="156"/>
        <v>0</v>
      </c>
      <c r="AL111">
        <f t="shared" si="157"/>
        <v>0</v>
      </c>
      <c r="AM111">
        <f t="shared" si="158"/>
        <v>0</v>
      </c>
      <c r="AN111">
        <f t="shared" si="159"/>
        <v>0</v>
      </c>
      <c r="AO111">
        <f t="shared" si="160"/>
        <v>0</v>
      </c>
      <c r="AP111">
        <f t="shared" si="161"/>
        <v>0</v>
      </c>
      <c r="AQ111">
        <f t="shared" si="162"/>
        <v>0</v>
      </c>
      <c r="AR111">
        <f t="shared" si="163"/>
        <v>0</v>
      </c>
      <c r="AS111">
        <f t="shared" si="164"/>
        <v>0</v>
      </c>
      <c r="AT111">
        <f t="shared" si="165"/>
        <v>0</v>
      </c>
      <c r="AV111">
        <f t="shared" si="166"/>
        <v>12</v>
      </c>
      <c r="AW111">
        <f t="shared" si="167"/>
        <v>0</v>
      </c>
      <c r="BB111">
        <v>107</v>
      </c>
      <c r="BF111">
        <f t="shared" si="170"/>
        <v>0</v>
      </c>
      <c r="BG111">
        <f t="shared" si="171"/>
        <v>0</v>
      </c>
      <c r="BH111">
        <f t="shared" si="172"/>
        <v>0</v>
      </c>
      <c r="BI111">
        <f t="shared" si="173"/>
        <v>0</v>
      </c>
      <c r="BJ111">
        <f t="shared" si="174"/>
        <v>0</v>
      </c>
      <c r="BK111">
        <f t="shared" si="175"/>
        <v>0</v>
      </c>
      <c r="BL111">
        <f t="shared" si="176"/>
        <v>0</v>
      </c>
      <c r="BM111">
        <f t="shared" si="177"/>
        <v>0</v>
      </c>
      <c r="BN111">
        <f t="shared" si="178"/>
        <v>0</v>
      </c>
      <c r="BO111">
        <f t="shared" si="179"/>
        <v>0</v>
      </c>
      <c r="BP111">
        <f t="shared" si="180"/>
        <v>0</v>
      </c>
      <c r="BQ111">
        <f t="shared" si="181"/>
        <v>0</v>
      </c>
      <c r="BR111">
        <f t="shared" si="182"/>
        <v>0</v>
      </c>
      <c r="BS111">
        <f t="shared" si="183"/>
        <v>0</v>
      </c>
      <c r="BU111">
        <f t="shared" si="168"/>
        <v>0</v>
      </c>
      <c r="BV111">
        <f t="shared" si="169"/>
        <v>0</v>
      </c>
    </row>
    <row r="112" spans="1:74" ht="15">
      <c r="A112" s="5">
        <f t="shared" si="138"/>
        <v>99</v>
      </c>
      <c r="B112" s="113" t="s">
        <v>332</v>
      </c>
      <c r="C112" s="104" t="s">
        <v>333</v>
      </c>
      <c r="D112" s="42">
        <f t="shared" si="139"/>
        <v>0</v>
      </c>
      <c r="E112" s="74" t="s">
        <v>104</v>
      </c>
      <c r="F112" s="74" t="s">
        <v>104</v>
      </c>
      <c r="G112" s="74" t="s">
        <v>104</v>
      </c>
      <c r="H112" s="74" t="s">
        <v>104</v>
      </c>
      <c r="I112" s="74">
        <v>0</v>
      </c>
      <c r="J112" s="74" t="s">
        <v>104</v>
      </c>
      <c r="K112" s="74" t="s">
        <v>104</v>
      </c>
      <c r="L112" s="74" t="s">
        <v>104</v>
      </c>
      <c r="M112" s="74" t="s">
        <v>104</v>
      </c>
      <c r="N112" s="74" t="s">
        <v>104</v>
      </c>
      <c r="O112" s="74">
        <v>0</v>
      </c>
      <c r="P112" s="74" t="s">
        <v>104</v>
      </c>
      <c r="Q112" s="90" t="s">
        <v>104</v>
      </c>
      <c r="T112">
        <f t="shared" si="140"/>
        <v>0</v>
      </c>
      <c r="U112">
        <f t="shared" si="141"/>
        <v>0</v>
      </c>
      <c r="V112">
        <f t="shared" si="142"/>
        <v>0</v>
      </c>
      <c r="W112">
        <f t="shared" si="143"/>
        <v>0</v>
      </c>
      <c r="X112">
        <f t="shared" si="144"/>
        <v>0</v>
      </c>
      <c r="Y112">
        <f t="shared" si="145"/>
        <v>0</v>
      </c>
      <c r="Z112">
        <f t="shared" si="146"/>
        <v>0</v>
      </c>
      <c r="AA112">
        <f t="shared" si="147"/>
        <v>0</v>
      </c>
      <c r="AB112">
        <f t="shared" si="148"/>
        <v>0</v>
      </c>
      <c r="AC112">
        <f t="shared" si="149"/>
        <v>0</v>
      </c>
      <c r="AD112">
        <f t="shared" si="150"/>
        <v>0</v>
      </c>
      <c r="AE112">
        <f t="shared" si="151"/>
        <v>0</v>
      </c>
      <c r="AF112">
        <f t="shared" si="152"/>
        <v>0</v>
      </c>
      <c r="AH112">
        <f t="shared" si="153"/>
        <v>0</v>
      </c>
      <c r="AI112">
        <f t="shared" si="154"/>
        <v>0</v>
      </c>
      <c r="AJ112">
        <f t="shared" si="155"/>
        <v>0</v>
      </c>
      <c r="AK112">
        <f t="shared" si="156"/>
        <v>0</v>
      </c>
      <c r="AL112">
        <f t="shared" si="157"/>
        <v>0</v>
      </c>
      <c r="AM112">
        <f t="shared" si="158"/>
        <v>0</v>
      </c>
      <c r="AN112">
        <f t="shared" si="159"/>
        <v>0</v>
      </c>
      <c r="AO112">
        <f t="shared" si="160"/>
        <v>0</v>
      </c>
      <c r="AP112">
        <f t="shared" si="161"/>
        <v>0</v>
      </c>
      <c r="AQ112">
        <f t="shared" si="162"/>
        <v>0</v>
      </c>
      <c r="AR112">
        <f t="shared" si="163"/>
        <v>0</v>
      </c>
      <c r="AS112">
        <f t="shared" si="164"/>
        <v>0</v>
      </c>
      <c r="AT112">
        <f t="shared" si="165"/>
        <v>0</v>
      </c>
      <c r="AV112">
        <f t="shared" si="166"/>
        <v>11</v>
      </c>
      <c r="AW112">
        <f t="shared" si="167"/>
        <v>0</v>
      </c>
      <c r="BB112">
        <v>108</v>
      </c>
      <c r="BF112">
        <f t="shared" si="170"/>
        <v>0</v>
      </c>
      <c r="BG112">
        <f t="shared" si="171"/>
        <v>0</v>
      </c>
      <c r="BH112">
        <f t="shared" si="172"/>
        <v>0</v>
      </c>
      <c r="BI112">
        <f t="shared" si="173"/>
        <v>0</v>
      </c>
      <c r="BJ112">
        <f t="shared" si="174"/>
        <v>0</v>
      </c>
      <c r="BK112">
        <f t="shared" si="175"/>
        <v>0</v>
      </c>
      <c r="BL112">
        <f t="shared" si="176"/>
        <v>0</v>
      </c>
      <c r="BM112">
        <f t="shared" si="177"/>
        <v>0</v>
      </c>
      <c r="BN112">
        <f t="shared" si="178"/>
        <v>0</v>
      </c>
      <c r="BO112">
        <f t="shared" si="179"/>
        <v>0</v>
      </c>
      <c r="BP112">
        <f t="shared" si="180"/>
        <v>0</v>
      </c>
      <c r="BQ112">
        <f t="shared" si="181"/>
        <v>0</v>
      </c>
      <c r="BR112">
        <f t="shared" si="182"/>
        <v>0</v>
      </c>
      <c r="BS112">
        <f t="shared" si="183"/>
        <v>0</v>
      </c>
      <c r="BU112">
        <f t="shared" si="168"/>
        <v>0</v>
      </c>
      <c r="BV112">
        <f t="shared" si="169"/>
        <v>0</v>
      </c>
    </row>
    <row r="113" spans="1:74" ht="15">
      <c r="A113" s="5">
        <f t="shared" si="138"/>
        <v>99</v>
      </c>
      <c r="B113" s="111" t="s">
        <v>336</v>
      </c>
      <c r="C113" s="38" t="s">
        <v>294</v>
      </c>
      <c r="D113" s="42">
        <f t="shared" si="139"/>
        <v>0</v>
      </c>
      <c r="E113" s="74" t="s">
        <v>104</v>
      </c>
      <c r="F113" s="74" t="s">
        <v>104</v>
      </c>
      <c r="G113" s="74" t="s">
        <v>104</v>
      </c>
      <c r="H113" s="74" t="s">
        <v>104</v>
      </c>
      <c r="I113" s="74">
        <v>0</v>
      </c>
      <c r="J113" s="74" t="s">
        <v>104</v>
      </c>
      <c r="K113" s="74" t="s">
        <v>104</v>
      </c>
      <c r="L113" s="74" t="s">
        <v>104</v>
      </c>
      <c r="M113" s="74" t="s">
        <v>104</v>
      </c>
      <c r="N113" s="74" t="s">
        <v>104</v>
      </c>
      <c r="O113" s="74" t="s">
        <v>104</v>
      </c>
      <c r="P113" s="74" t="s">
        <v>104</v>
      </c>
      <c r="Q113" s="90" t="s">
        <v>104</v>
      </c>
      <c r="T113">
        <f t="shared" si="140"/>
        <v>0</v>
      </c>
      <c r="U113">
        <f t="shared" si="141"/>
        <v>0</v>
      </c>
      <c r="V113">
        <f t="shared" si="142"/>
        <v>0</v>
      </c>
      <c r="W113">
        <f t="shared" si="143"/>
        <v>0</v>
      </c>
      <c r="X113">
        <f t="shared" si="144"/>
        <v>0</v>
      </c>
      <c r="Y113">
        <f t="shared" si="145"/>
        <v>0</v>
      </c>
      <c r="Z113">
        <f t="shared" si="146"/>
        <v>0</v>
      </c>
      <c r="AA113">
        <f t="shared" si="147"/>
        <v>0</v>
      </c>
      <c r="AB113">
        <f t="shared" si="148"/>
        <v>0</v>
      </c>
      <c r="AC113">
        <f t="shared" si="149"/>
        <v>0</v>
      </c>
      <c r="AD113">
        <f t="shared" si="150"/>
        <v>0</v>
      </c>
      <c r="AE113">
        <f t="shared" si="151"/>
        <v>0</v>
      </c>
      <c r="AF113">
        <f t="shared" si="152"/>
        <v>0</v>
      </c>
      <c r="AH113">
        <f t="shared" si="153"/>
        <v>0</v>
      </c>
      <c r="AI113">
        <f t="shared" si="154"/>
        <v>0</v>
      </c>
      <c r="AJ113">
        <f t="shared" si="155"/>
        <v>0</v>
      </c>
      <c r="AK113">
        <f t="shared" si="156"/>
        <v>0</v>
      </c>
      <c r="AL113">
        <f t="shared" si="157"/>
        <v>0</v>
      </c>
      <c r="AM113">
        <f t="shared" si="158"/>
        <v>0</v>
      </c>
      <c r="AN113">
        <f t="shared" si="159"/>
        <v>0</v>
      </c>
      <c r="AO113">
        <f t="shared" si="160"/>
        <v>0</v>
      </c>
      <c r="AP113">
        <f t="shared" si="161"/>
        <v>0</v>
      </c>
      <c r="AQ113">
        <f t="shared" si="162"/>
        <v>0</v>
      </c>
      <c r="AR113">
        <f t="shared" si="163"/>
        <v>0</v>
      </c>
      <c r="AS113">
        <f t="shared" si="164"/>
        <v>0</v>
      </c>
      <c r="AT113">
        <f t="shared" si="165"/>
        <v>0</v>
      </c>
      <c r="AV113">
        <f t="shared" si="166"/>
        <v>12</v>
      </c>
      <c r="AW113">
        <f t="shared" si="167"/>
        <v>0</v>
      </c>
      <c r="BB113">
        <v>109</v>
      </c>
      <c r="BF113">
        <f t="shared" si="170"/>
        <v>0</v>
      </c>
      <c r="BG113">
        <f t="shared" si="171"/>
        <v>0</v>
      </c>
      <c r="BH113">
        <f t="shared" si="172"/>
        <v>0</v>
      </c>
      <c r="BI113">
        <f t="shared" si="173"/>
        <v>0</v>
      </c>
      <c r="BJ113">
        <f t="shared" si="174"/>
        <v>0</v>
      </c>
      <c r="BK113">
        <f t="shared" si="175"/>
        <v>0</v>
      </c>
      <c r="BL113">
        <f t="shared" si="176"/>
        <v>0</v>
      </c>
      <c r="BM113">
        <f t="shared" si="177"/>
        <v>0</v>
      </c>
      <c r="BN113">
        <f t="shared" si="178"/>
        <v>0</v>
      </c>
      <c r="BO113">
        <f t="shared" si="179"/>
        <v>0</v>
      </c>
      <c r="BP113">
        <f t="shared" si="180"/>
        <v>0</v>
      </c>
      <c r="BQ113">
        <f t="shared" si="181"/>
        <v>0</v>
      </c>
      <c r="BR113">
        <f t="shared" si="182"/>
        <v>0</v>
      </c>
      <c r="BS113">
        <f t="shared" si="183"/>
        <v>0</v>
      </c>
      <c r="BU113">
        <f t="shared" si="168"/>
        <v>0</v>
      </c>
      <c r="BV113">
        <f t="shared" si="169"/>
        <v>0</v>
      </c>
    </row>
    <row r="114" spans="1:74" ht="15">
      <c r="A114" s="5">
        <f aca="true" t="shared" si="184" ref="A114:A123">IF(AV114=13,"",IF(AND(E114=E113,F114=F113,G114=G113,H114=H113,I114=I113,J114=J113,K114=K113,L114=L113,M114=M113,N114=N113,O114=O113,P114=P113,Q114=Q113),A113,IF(D113=0,A113,BB114)))</f>
        <v>99</v>
      </c>
      <c r="B114" s="111" t="s">
        <v>321</v>
      </c>
      <c r="C114" s="114" t="s">
        <v>167</v>
      </c>
      <c r="D114" s="42">
        <f t="shared" si="139"/>
        <v>0</v>
      </c>
      <c r="E114" s="74" t="s">
        <v>104</v>
      </c>
      <c r="F114" s="74">
        <v>0</v>
      </c>
      <c r="G114" s="74" t="s">
        <v>104</v>
      </c>
      <c r="H114" s="74" t="s">
        <v>104</v>
      </c>
      <c r="I114" s="74" t="s">
        <v>104</v>
      </c>
      <c r="J114" s="74" t="s">
        <v>104</v>
      </c>
      <c r="K114" s="74" t="s">
        <v>104</v>
      </c>
      <c r="L114" s="74" t="s">
        <v>104</v>
      </c>
      <c r="M114" s="74" t="s">
        <v>104</v>
      </c>
      <c r="N114" s="74" t="s">
        <v>104</v>
      </c>
      <c r="O114" s="74" t="s">
        <v>104</v>
      </c>
      <c r="P114" s="74" t="s">
        <v>104</v>
      </c>
      <c r="Q114" s="90" t="s">
        <v>104</v>
      </c>
      <c r="T114">
        <f t="shared" si="140"/>
        <v>0</v>
      </c>
      <c r="U114">
        <f t="shared" si="141"/>
        <v>0</v>
      </c>
      <c r="V114">
        <f t="shared" si="142"/>
        <v>0</v>
      </c>
      <c r="W114">
        <f t="shared" si="143"/>
        <v>0</v>
      </c>
      <c r="X114">
        <f t="shared" si="144"/>
        <v>0</v>
      </c>
      <c r="Y114">
        <f t="shared" si="145"/>
        <v>0</v>
      </c>
      <c r="Z114">
        <f t="shared" si="146"/>
        <v>0</v>
      </c>
      <c r="AA114">
        <f t="shared" si="147"/>
        <v>0</v>
      </c>
      <c r="AB114">
        <f t="shared" si="148"/>
        <v>0</v>
      </c>
      <c r="AC114">
        <f t="shared" si="149"/>
        <v>0</v>
      </c>
      <c r="AD114">
        <f t="shared" si="150"/>
        <v>0</v>
      </c>
      <c r="AE114">
        <f t="shared" si="151"/>
        <v>0</v>
      </c>
      <c r="AF114">
        <f t="shared" si="152"/>
        <v>0</v>
      </c>
      <c r="AH114">
        <f t="shared" si="153"/>
        <v>0</v>
      </c>
      <c r="AI114">
        <f t="shared" si="154"/>
        <v>0</v>
      </c>
      <c r="AJ114">
        <f t="shared" si="155"/>
        <v>0</v>
      </c>
      <c r="AK114">
        <f t="shared" si="156"/>
        <v>0</v>
      </c>
      <c r="AL114">
        <f t="shared" si="157"/>
        <v>0</v>
      </c>
      <c r="AM114">
        <f t="shared" si="158"/>
        <v>0</v>
      </c>
      <c r="AN114">
        <f t="shared" si="159"/>
        <v>0</v>
      </c>
      <c r="AO114">
        <f t="shared" si="160"/>
        <v>0</v>
      </c>
      <c r="AP114">
        <f t="shared" si="161"/>
        <v>0</v>
      </c>
      <c r="AQ114">
        <f t="shared" si="162"/>
        <v>0</v>
      </c>
      <c r="AR114">
        <f t="shared" si="163"/>
        <v>0</v>
      </c>
      <c r="AS114">
        <f t="shared" si="164"/>
        <v>0</v>
      </c>
      <c r="AT114">
        <f t="shared" si="165"/>
        <v>0</v>
      </c>
      <c r="AV114">
        <f aca="true" t="shared" si="185" ref="AV114:AV121">COUNTIF(E114:Q114,"x")</f>
        <v>12</v>
      </c>
      <c r="AW114">
        <f aca="true" t="shared" si="186" ref="AW114:AW121">IF(AV114=13,-1,SUM(E114:Q114))</f>
        <v>0</v>
      </c>
      <c r="BB114">
        <v>110</v>
      </c>
      <c r="BF114">
        <f aca="true" t="shared" si="187" ref="BF114:BF121">SUM(D113:D114)</f>
        <v>0</v>
      </c>
      <c r="BG114">
        <f aca="true" t="shared" si="188" ref="BG114:BG121">SUM(E113:E114)</f>
        <v>0</v>
      </c>
      <c r="BH114">
        <f aca="true" t="shared" si="189" ref="BH114:BH121">SUM(F113:F114)</f>
        <v>0</v>
      </c>
      <c r="BI114">
        <f aca="true" t="shared" si="190" ref="BI114:BI121">SUM(G113:G114)</f>
        <v>0</v>
      </c>
      <c r="BJ114">
        <f aca="true" t="shared" si="191" ref="BJ114:BJ121">SUM(H113:H114)</f>
        <v>0</v>
      </c>
      <c r="BK114">
        <f aca="true" t="shared" si="192" ref="BK114:BK121">SUM(I113:I114)</f>
        <v>0</v>
      </c>
      <c r="BL114">
        <f aca="true" t="shared" si="193" ref="BL114:BL121">SUM(J113:J114)</f>
        <v>0</v>
      </c>
      <c r="BM114">
        <f aca="true" t="shared" si="194" ref="BM114:BM121">SUM(K113:K114)</f>
        <v>0</v>
      </c>
      <c r="BN114">
        <f aca="true" t="shared" si="195" ref="BN114:BN121">SUM(L113:L114)</f>
        <v>0</v>
      </c>
      <c r="BO114">
        <f aca="true" t="shared" si="196" ref="BO114:BO121">SUM(M113:M114)</f>
        <v>0</v>
      </c>
      <c r="BP114">
        <f aca="true" t="shared" si="197" ref="BP114:BP121">SUM(N113:N114)</f>
        <v>0</v>
      </c>
      <c r="BQ114">
        <f aca="true" t="shared" si="198" ref="BQ114:BQ121">SUM(O113:O114)</f>
        <v>0</v>
      </c>
      <c r="BR114">
        <f aca="true" t="shared" si="199" ref="BR114:BR121">SUM(P113:P114)</f>
        <v>0</v>
      </c>
      <c r="BS114">
        <f aca="true" t="shared" si="200" ref="BS114:BS121">SUM(Q113:Q114)</f>
        <v>0</v>
      </c>
      <c r="BU114">
        <f aca="true" t="shared" si="201" ref="BU114:BU121">COUNTIF(BF114:BS114,2)</f>
        <v>0</v>
      </c>
      <c r="BV114">
        <f aca="true" t="shared" si="202" ref="BV114:BV121">SUM(BF114+BU114+BW114)</f>
        <v>0</v>
      </c>
    </row>
    <row r="115" spans="1:74" ht="15">
      <c r="A115" s="5">
        <f t="shared" si="184"/>
        <v>99</v>
      </c>
      <c r="B115" s="59" t="s">
        <v>240</v>
      </c>
      <c r="C115" s="38" t="s">
        <v>161</v>
      </c>
      <c r="D115" s="42">
        <f t="shared" si="139"/>
        <v>0</v>
      </c>
      <c r="E115" s="74" t="s">
        <v>104</v>
      </c>
      <c r="F115" s="74">
        <v>0</v>
      </c>
      <c r="G115" s="74" t="s">
        <v>104</v>
      </c>
      <c r="H115" s="74" t="s">
        <v>104</v>
      </c>
      <c r="I115" s="74" t="s">
        <v>104</v>
      </c>
      <c r="J115" s="74" t="s">
        <v>104</v>
      </c>
      <c r="K115" s="74" t="s">
        <v>104</v>
      </c>
      <c r="L115" s="74" t="s">
        <v>104</v>
      </c>
      <c r="M115" s="74" t="s">
        <v>104</v>
      </c>
      <c r="N115" s="74" t="s">
        <v>104</v>
      </c>
      <c r="O115" s="74" t="s">
        <v>104</v>
      </c>
      <c r="P115" s="74" t="s">
        <v>104</v>
      </c>
      <c r="Q115" s="90" t="s">
        <v>104</v>
      </c>
      <c r="T115">
        <f t="shared" si="140"/>
        <v>0</v>
      </c>
      <c r="U115">
        <f t="shared" si="141"/>
        <v>0</v>
      </c>
      <c r="V115">
        <f t="shared" si="142"/>
        <v>0</v>
      </c>
      <c r="W115">
        <f t="shared" si="143"/>
        <v>0</v>
      </c>
      <c r="X115">
        <f t="shared" si="144"/>
        <v>0</v>
      </c>
      <c r="Y115">
        <f t="shared" si="145"/>
        <v>0</v>
      </c>
      <c r="Z115">
        <f t="shared" si="146"/>
        <v>0</v>
      </c>
      <c r="AA115">
        <f t="shared" si="147"/>
        <v>0</v>
      </c>
      <c r="AB115">
        <f t="shared" si="148"/>
        <v>0</v>
      </c>
      <c r="AC115">
        <f t="shared" si="149"/>
        <v>0</v>
      </c>
      <c r="AD115">
        <f t="shared" si="150"/>
        <v>0</v>
      </c>
      <c r="AE115">
        <f t="shared" si="151"/>
        <v>0</v>
      </c>
      <c r="AF115">
        <f t="shared" si="152"/>
        <v>0</v>
      </c>
      <c r="AH115">
        <f t="shared" si="153"/>
        <v>0</v>
      </c>
      <c r="AI115">
        <f t="shared" si="154"/>
        <v>0</v>
      </c>
      <c r="AJ115">
        <f t="shared" si="155"/>
        <v>0</v>
      </c>
      <c r="AK115">
        <f t="shared" si="156"/>
        <v>0</v>
      </c>
      <c r="AL115">
        <f t="shared" si="157"/>
        <v>0</v>
      </c>
      <c r="AM115">
        <f t="shared" si="158"/>
        <v>0</v>
      </c>
      <c r="AN115">
        <f t="shared" si="159"/>
        <v>0</v>
      </c>
      <c r="AO115">
        <f t="shared" si="160"/>
        <v>0</v>
      </c>
      <c r="AP115">
        <f t="shared" si="161"/>
        <v>0</v>
      </c>
      <c r="AQ115">
        <f t="shared" si="162"/>
        <v>0</v>
      </c>
      <c r="AR115">
        <f t="shared" si="163"/>
        <v>0</v>
      </c>
      <c r="AS115">
        <f t="shared" si="164"/>
        <v>0</v>
      </c>
      <c r="AT115">
        <f t="shared" si="165"/>
        <v>0</v>
      </c>
      <c r="AV115">
        <f t="shared" si="185"/>
        <v>12</v>
      </c>
      <c r="AW115">
        <f t="shared" si="186"/>
        <v>0</v>
      </c>
      <c r="BB115">
        <v>111</v>
      </c>
      <c r="BF115">
        <f t="shared" si="187"/>
        <v>0</v>
      </c>
      <c r="BG115">
        <f t="shared" si="188"/>
        <v>0</v>
      </c>
      <c r="BH115">
        <f t="shared" si="189"/>
        <v>0</v>
      </c>
      <c r="BI115">
        <f t="shared" si="190"/>
        <v>0</v>
      </c>
      <c r="BJ115">
        <f t="shared" si="191"/>
        <v>0</v>
      </c>
      <c r="BK115">
        <f t="shared" si="192"/>
        <v>0</v>
      </c>
      <c r="BL115">
        <f t="shared" si="193"/>
        <v>0</v>
      </c>
      <c r="BM115">
        <f t="shared" si="194"/>
        <v>0</v>
      </c>
      <c r="BN115">
        <f t="shared" si="195"/>
        <v>0</v>
      </c>
      <c r="BO115">
        <f t="shared" si="196"/>
        <v>0</v>
      </c>
      <c r="BP115">
        <f t="shared" si="197"/>
        <v>0</v>
      </c>
      <c r="BQ115">
        <f t="shared" si="198"/>
        <v>0</v>
      </c>
      <c r="BR115">
        <f t="shared" si="199"/>
        <v>0</v>
      </c>
      <c r="BS115">
        <f t="shared" si="200"/>
        <v>0</v>
      </c>
      <c r="BU115">
        <f t="shared" si="201"/>
        <v>0</v>
      </c>
      <c r="BV115">
        <f t="shared" si="202"/>
        <v>0</v>
      </c>
    </row>
    <row r="116" spans="1:74" ht="15">
      <c r="A116" s="5">
        <f t="shared" si="184"/>
        <v>99</v>
      </c>
      <c r="B116" s="59" t="s">
        <v>149</v>
      </c>
      <c r="C116" s="38" t="s">
        <v>8</v>
      </c>
      <c r="D116" s="42">
        <f t="shared" si="139"/>
        <v>0</v>
      </c>
      <c r="E116" s="74">
        <v>0</v>
      </c>
      <c r="F116" s="74" t="s">
        <v>104</v>
      </c>
      <c r="G116" s="74" t="s">
        <v>104</v>
      </c>
      <c r="H116" s="74" t="s">
        <v>104</v>
      </c>
      <c r="I116" s="74" t="s">
        <v>104</v>
      </c>
      <c r="J116" s="74" t="s">
        <v>104</v>
      </c>
      <c r="K116" s="74" t="s">
        <v>104</v>
      </c>
      <c r="L116" s="74">
        <v>0</v>
      </c>
      <c r="M116" s="74" t="s">
        <v>104</v>
      </c>
      <c r="N116" s="74" t="s">
        <v>104</v>
      </c>
      <c r="O116" s="74" t="s">
        <v>104</v>
      </c>
      <c r="P116" s="74" t="s">
        <v>104</v>
      </c>
      <c r="Q116" s="90" t="s">
        <v>104</v>
      </c>
      <c r="T116">
        <f t="shared" si="140"/>
        <v>0</v>
      </c>
      <c r="U116">
        <f t="shared" si="141"/>
        <v>0</v>
      </c>
      <c r="V116">
        <f t="shared" si="142"/>
        <v>0</v>
      </c>
      <c r="W116">
        <f t="shared" si="143"/>
        <v>0</v>
      </c>
      <c r="X116">
        <f t="shared" si="144"/>
        <v>0</v>
      </c>
      <c r="Y116">
        <f t="shared" si="145"/>
        <v>0</v>
      </c>
      <c r="Z116">
        <f t="shared" si="146"/>
        <v>0</v>
      </c>
      <c r="AA116">
        <f t="shared" si="147"/>
        <v>0</v>
      </c>
      <c r="AB116">
        <f t="shared" si="148"/>
        <v>0</v>
      </c>
      <c r="AC116">
        <f t="shared" si="149"/>
        <v>0</v>
      </c>
      <c r="AD116">
        <f t="shared" si="150"/>
        <v>0</v>
      </c>
      <c r="AE116">
        <f t="shared" si="151"/>
        <v>0</v>
      </c>
      <c r="AF116">
        <f t="shared" si="152"/>
        <v>0</v>
      </c>
      <c r="AH116">
        <f t="shared" si="153"/>
        <v>0</v>
      </c>
      <c r="AI116">
        <f t="shared" si="154"/>
        <v>0</v>
      </c>
      <c r="AJ116">
        <f t="shared" si="155"/>
        <v>0</v>
      </c>
      <c r="AK116">
        <f t="shared" si="156"/>
        <v>0</v>
      </c>
      <c r="AL116">
        <f t="shared" si="157"/>
        <v>0</v>
      </c>
      <c r="AM116">
        <f t="shared" si="158"/>
        <v>0</v>
      </c>
      <c r="AN116">
        <f t="shared" si="159"/>
        <v>0</v>
      </c>
      <c r="AO116">
        <f t="shared" si="160"/>
        <v>0</v>
      </c>
      <c r="AP116">
        <f t="shared" si="161"/>
        <v>0</v>
      </c>
      <c r="AQ116">
        <f t="shared" si="162"/>
        <v>0</v>
      </c>
      <c r="AR116">
        <f t="shared" si="163"/>
        <v>0</v>
      </c>
      <c r="AS116">
        <f t="shared" si="164"/>
        <v>0</v>
      </c>
      <c r="AT116">
        <f t="shared" si="165"/>
        <v>0</v>
      </c>
      <c r="AV116">
        <f t="shared" si="185"/>
        <v>11</v>
      </c>
      <c r="AW116">
        <f t="shared" si="186"/>
        <v>0</v>
      </c>
      <c r="BB116">
        <v>112</v>
      </c>
      <c r="BF116">
        <f t="shared" si="187"/>
        <v>0</v>
      </c>
      <c r="BG116">
        <f t="shared" si="188"/>
        <v>0</v>
      </c>
      <c r="BH116">
        <f t="shared" si="189"/>
        <v>0</v>
      </c>
      <c r="BI116">
        <f t="shared" si="190"/>
        <v>0</v>
      </c>
      <c r="BJ116">
        <f t="shared" si="191"/>
        <v>0</v>
      </c>
      <c r="BK116">
        <f t="shared" si="192"/>
        <v>0</v>
      </c>
      <c r="BL116">
        <f t="shared" si="193"/>
        <v>0</v>
      </c>
      <c r="BM116">
        <f t="shared" si="194"/>
        <v>0</v>
      </c>
      <c r="BN116">
        <f t="shared" si="195"/>
        <v>0</v>
      </c>
      <c r="BO116">
        <f t="shared" si="196"/>
        <v>0</v>
      </c>
      <c r="BP116">
        <f t="shared" si="197"/>
        <v>0</v>
      </c>
      <c r="BQ116">
        <f t="shared" si="198"/>
        <v>0</v>
      </c>
      <c r="BR116">
        <f t="shared" si="199"/>
        <v>0</v>
      </c>
      <c r="BS116">
        <f t="shared" si="200"/>
        <v>0</v>
      </c>
      <c r="BU116">
        <f t="shared" si="201"/>
        <v>0</v>
      </c>
      <c r="BV116">
        <f t="shared" si="202"/>
        <v>0</v>
      </c>
    </row>
    <row r="117" spans="1:74" ht="15">
      <c r="A117" s="5">
        <f t="shared" si="184"/>
        <v>99</v>
      </c>
      <c r="B117" s="111" t="s">
        <v>353</v>
      </c>
      <c r="C117" s="114" t="s">
        <v>315</v>
      </c>
      <c r="D117" s="42">
        <f t="shared" si="139"/>
        <v>0</v>
      </c>
      <c r="E117" s="74" t="s">
        <v>104</v>
      </c>
      <c r="F117" s="74" t="s">
        <v>104</v>
      </c>
      <c r="G117" s="74" t="s">
        <v>104</v>
      </c>
      <c r="H117" s="74" t="s">
        <v>104</v>
      </c>
      <c r="I117" s="74" t="s">
        <v>104</v>
      </c>
      <c r="J117" s="74" t="s">
        <v>104</v>
      </c>
      <c r="K117" s="74" t="s">
        <v>104</v>
      </c>
      <c r="L117" s="74" t="s">
        <v>104</v>
      </c>
      <c r="M117" s="74" t="s">
        <v>104</v>
      </c>
      <c r="N117" s="74">
        <v>0</v>
      </c>
      <c r="O117" s="74" t="s">
        <v>104</v>
      </c>
      <c r="P117" s="74" t="s">
        <v>104</v>
      </c>
      <c r="Q117" s="90" t="s">
        <v>104</v>
      </c>
      <c r="T117">
        <f t="shared" si="140"/>
        <v>0</v>
      </c>
      <c r="U117">
        <f t="shared" si="141"/>
        <v>0</v>
      </c>
      <c r="V117">
        <f t="shared" si="142"/>
        <v>0</v>
      </c>
      <c r="W117">
        <f t="shared" si="143"/>
        <v>0</v>
      </c>
      <c r="X117">
        <f t="shared" si="144"/>
        <v>0</v>
      </c>
      <c r="Y117">
        <f t="shared" si="145"/>
        <v>0</v>
      </c>
      <c r="Z117">
        <f t="shared" si="146"/>
        <v>0</v>
      </c>
      <c r="AA117">
        <f t="shared" si="147"/>
        <v>0</v>
      </c>
      <c r="AB117">
        <f t="shared" si="148"/>
        <v>0</v>
      </c>
      <c r="AC117">
        <f t="shared" si="149"/>
        <v>0</v>
      </c>
      <c r="AD117">
        <f t="shared" si="150"/>
        <v>0</v>
      </c>
      <c r="AE117">
        <f t="shared" si="151"/>
        <v>0</v>
      </c>
      <c r="AF117">
        <f t="shared" si="152"/>
        <v>0</v>
      </c>
      <c r="AH117">
        <f t="shared" si="153"/>
        <v>0</v>
      </c>
      <c r="AI117">
        <f t="shared" si="154"/>
        <v>0</v>
      </c>
      <c r="AJ117">
        <f t="shared" si="155"/>
        <v>0</v>
      </c>
      <c r="AK117">
        <f t="shared" si="156"/>
        <v>0</v>
      </c>
      <c r="AL117">
        <f t="shared" si="157"/>
        <v>0</v>
      </c>
      <c r="AM117">
        <f t="shared" si="158"/>
        <v>0</v>
      </c>
      <c r="AN117">
        <f t="shared" si="159"/>
        <v>0</v>
      </c>
      <c r="AO117">
        <f t="shared" si="160"/>
        <v>0</v>
      </c>
      <c r="AP117">
        <f t="shared" si="161"/>
        <v>0</v>
      </c>
      <c r="AQ117">
        <f t="shared" si="162"/>
        <v>0</v>
      </c>
      <c r="AR117">
        <f t="shared" si="163"/>
        <v>0</v>
      </c>
      <c r="AS117">
        <f t="shared" si="164"/>
        <v>0</v>
      </c>
      <c r="AT117">
        <f t="shared" si="165"/>
        <v>0</v>
      </c>
      <c r="AV117">
        <f t="shared" si="185"/>
        <v>12</v>
      </c>
      <c r="AW117">
        <f t="shared" si="186"/>
        <v>0</v>
      </c>
      <c r="BB117">
        <v>113</v>
      </c>
      <c r="BF117">
        <f t="shared" si="187"/>
        <v>0</v>
      </c>
      <c r="BG117">
        <f t="shared" si="188"/>
        <v>0</v>
      </c>
      <c r="BH117">
        <f t="shared" si="189"/>
        <v>0</v>
      </c>
      <c r="BI117">
        <f t="shared" si="190"/>
        <v>0</v>
      </c>
      <c r="BJ117">
        <f t="shared" si="191"/>
        <v>0</v>
      </c>
      <c r="BK117">
        <f t="shared" si="192"/>
        <v>0</v>
      </c>
      <c r="BL117">
        <f t="shared" si="193"/>
        <v>0</v>
      </c>
      <c r="BM117">
        <f t="shared" si="194"/>
        <v>0</v>
      </c>
      <c r="BN117">
        <f t="shared" si="195"/>
        <v>0</v>
      </c>
      <c r="BO117">
        <f t="shared" si="196"/>
        <v>0</v>
      </c>
      <c r="BP117">
        <f t="shared" si="197"/>
        <v>0</v>
      </c>
      <c r="BQ117">
        <f t="shared" si="198"/>
        <v>0</v>
      </c>
      <c r="BR117">
        <f t="shared" si="199"/>
        <v>0</v>
      </c>
      <c r="BS117">
        <f t="shared" si="200"/>
        <v>0</v>
      </c>
      <c r="BU117">
        <f t="shared" si="201"/>
        <v>0</v>
      </c>
      <c r="BV117">
        <f t="shared" si="202"/>
        <v>0</v>
      </c>
    </row>
    <row r="118" spans="1:74" ht="15">
      <c r="A118" s="5">
        <f t="shared" si="184"/>
        <v>99</v>
      </c>
      <c r="B118" s="111" t="s">
        <v>354</v>
      </c>
      <c r="C118" s="114" t="s">
        <v>161</v>
      </c>
      <c r="D118" s="42">
        <f t="shared" si="139"/>
        <v>0</v>
      </c>
      <c r="E118" s="74" t="s">
        <v>104</v>
      </c>
      <c r="F118" s="74" t="s">
        <v>104</v>
      </c>
      <c r="G118" s="74" t="s">
        <v>104</v>
      </c>
      <c r="H118" s="74" t="s">
        <v>104</v>
      </c>
      <c r="I118" s="74" t="s">
        <v>104</v>
      </c>
      <c r="J118" s="74" t="s">
        <v>104</v>
      </c>
      <c r="K118" s="74" t="s">
        <v>104</v>
      </c>
      <c r="L118" s="74" t="s">
        <v>104</v>
      </c>
      <c r="M118" s="74" t="s">
        <v>104</v>
      </c>
      <c r="N118" s="74">
        <v>0</v>
      </c>
      <c r="O118" s="74" t="s">
        <v>104</v>
      </c>
      <c r="P118" s="74">
        <v>0</v>
      </c>
      <c r="Q118" s="90" t="s">
        <v>104</v>
      </c>
      <c r="T118">
        <f t="shared" si="140"/>
        <v>0</v>
      </c>
      <c r="U118">
        <f t="shared" si="141"/>
        <v>0</v>
      </c>
      <c r="V118">
        <f t="shared" si="142"/>
        <v>0</v>
      </c>
      <c r="W118">
        <f t="shared" si="143"/>
        <v>0</v>
      </c>
      <c r="X118">
        <f t="shared" si="144"/>
        <v>0</v>
      </c>
      <c r="Y118">
        <f t="shared" si="145"/>
        <v>0</v>
      </c>
      <c r="Z118">
        <f t="shared" si="146"/>
        <v>0</v>
      </c>
      <c r="AA118">
        <f t="shared" si="147"/>
        <v>0</v>
      </c>
      <c r="AB118">
        <f t="shared" si="148"/>
        <v>0</v>
      </c>
      <c r="AC118">
        <f t="shared" si="149"/>
        <v>0</v>
      </c>
      <c r="AD118">
        <f t="shared" si="150"/>
        <v>0</v>
      </c>
      <c r="AE118">
        <f t="shared" si="151"/>
        <v>0</v>
      </c>
      <c r="AF118">
        <f t="shared" si="152"/>
        <v>0</v>
      </c>
      <c r="AH118">
        <f t="shared" si="153"/>
        <v>0</v>
      </c>
      <c r="AI118">
        <f t="shared" si="154"/>
        <v>0</v>
      </c>
      <c r="AJ118">
        <f t="shared" si="155"/>
        <v>0</v>
      </c>
      <c r="AK118">
        <f t="shared" si="156"/>
        <v>0</v>
      </c>
      <c r="AL118">
        <f t="shared" si="157"/>
        <v>0</v>
      </c>
      <c r="AM118">
        <f t="shared" si="158"/>
        <v>0</v>
      </c>
      <c r="AN118">
        <f t="shared" si="159"/>
        <v>0</v>
      </c>
      <c r="AO118">
        <f t="shared" si="160"/>
        <v>0</v>
      </c>
      <c r="AP118">
        <f t="shared" si="161"/>
        <v>0</v>
      </c>
      <c r="AQ118">
        <f t="shared" si="162"/>
        <v>0</v>
      </c>
      <c r="AR118">
        <f t="shared" si="163"/>
        <v>0</v>
      </c>
      <c r="AS118">
        <f t="shared" si="164"/>
        <v>0</v>
      </c>
      <c r="AT118">
        <f t="shared" si="165"/>
        <v>0</v>
      </c>
      <c r="AV118">
        <f t="shared" si="185"/>
        <v>11</v>
      </c>
      <c r="AW118">
        <f t="shared" si="186"/>
        <v>0</v>
      </c>
      <c r="BB118">
        <v>114</v>
      </c>
      <c r="BF118">
        <f t="shared" si="187"/>
        <v>0</v>
      </c>
      <c r="BG118">
        <f t="shared" si="188"/>
        <v>0</v>
      </c>
      <c r="BH118">
        <f t="shared" si="189"/>
        <v>0</v>
      </c>
      <c r="BI118">
        <f t="shared" si="190"/>
        <v>0</v>
      </c>
      <c r="BJ118">
        <f t="shared" si="191"/>
        <v>0</v>
      </c>
      <c r="BK118">
        <f t="shared" si="192"/>
        <v>0</v>
      </c>
      <c r="BL118">
        <f t="shared" si="193"/>
        <v>0</v>
      </c>
      <c r="BM118">
        <f t="shared" si="194"/>
        <v>0</v>
      </c>
      <c r="BN118">
        <f t="shared" si="195"/>
        <v>0</v>
      </c>
      <c r="BO118">
        <f t="shared" si="196"/>
        <v>0</v>
      </c>
      <c r="BP118">
        <f t="shared" si="197"/>
        <v>0</v>
      </c>
      <c r="BQ118">
        <f t="shared" si="198"/>
        <v>0</v>
      </c>
      <c r="BR118">
        <f t="shared" si="199"/>
        <v>0</v>
      </c>
      <c r="BS118">
        <f t="shared" si="200"/>
        <v>0</v>
      </c>
      <c r="BU118">
        <f t="shared" si="201"/>
        <v>0</v>
      </c>
      <c r="BV118">
        <f t="shared" si="202"/>
        <v>0</v>
      </c>
    </row>
    <row r="119" spans="1:74" ht="15">
      <c r="A119" s="5">
        <f t="shared" si="184"/>
        <v>99</v>
      </c>
      <c r="B119" s="111" t="s">
        <v>274</v>
      </c>
      <c r="C119" s="114" t="s">
        <v>198</v>
      </c>
      <c r="D119" s="42">
        <f t="shared" si="139"/>
        <v>0</v>
      </c>
      <c r="E119" s="74" t="s">
        <v>104</v>
      </c>
      <c r="F119" s="74" t="s">
        <v>104</v>
      </c>
      <c r="G119" s="74" t="s">
        <v>104</v>
      </c>
      <c r="H119" s="74" t="s">
        <v>104</v>
      </c>
      <c r="I119" s="74" t="s">
        <v>104</v>
      </c>
      <c r="J119" s="74" t="s">
        <v>104</v>
      </c>
      <c r="K119" s="74" t="s">
        <v>104</v>
      </c>
      <c r="L119" s="74" t="s">
        <v>104</v>
      </c>
      <c r="M119" s="74" t="s">
        <v>104</v>
      </c>
      <c r="N119" s="74" t="s">
        <v>104</v>
      </c>
      <c r="O119" s="74">
        <v>0</v>
      </c>
      <c r="P119" s="74" t="s">
        <v>104</v>
      </c>
      <c r="Q119" s="90" t="s">
        <v>104</v>
      </c>
      <c r="T119">
        <f t="shared" si="140"/>
        <v>0</v>
      </c>
      <c r="U119">
        <f t="shared" si="141"/>
        <v>0</v>
      </c>
      <c r="V119">
        <f t="shared" si="142"/>
        <v>0</v>
      </c>
      <c r="W119">
        <f t="shared" si="143"/>
        <v>0</v>
      </c>
      <c r="X119">
        <f t="shared" si="144"/>
        <v>0</v>
      </c>
      <c r="Y119">
        <f t="shared" si="145"/>
        <v>0</v>
      </c>
      <c r="Z119">
        <f t="shared" si="146"/>
        <v>0</v>
      </c>
      <c r="AA119">
        <f t="shared" si="147"/>
        <v>0</v>
      </c>
      <c r="AB119">
        <f t="shared" si="148"/>
        <v>0</v>
      </c>
      <c r="AC119">
        <f t="shared" si="149"/>
        <v>0</v>
      </c>
      <c r="AD119">
        <f t="shared" si="150"/>
        <v>0</v>
      </c>
      <c r="AE119">
        <f t="shared" si="151"/>
        <v>0</v>
      </c>
      <c r="AF119">
        <f t="shared" si="152"/>
        <v>0</v>
      </c>
      <c r="AH119">
        <f t="shared" si="153"/>
        <v>0</v>
      </c>
      <c r="AI119">
        <f t="shared" si="154"/>
        <v>0</v>
      </c>
      <c r="AJ119">
        <f t="shared" si="155"/>
        <v>0</v>
      </c>
      <c r="AK119">
        <f t="shared" si="156"/>
        <v>0</v>
      </c>
      <c r="AL119">
        <f t="shared" si="157"/>
        <v>0</v>
      </c>
      <c r="AM119">
        <f t="shared" si="158"/>
        <v>0</v>
      </c>
      <c r="AN119">
        <f t="shared" si="159"/>
        <v>0</v>
      </c>
      <c r="AO119">
        <f t="shared" si="160"/>
        <v>0</v>
      </c>
      <c r="AP119">
        <f t="shared" si="161"/>
        <v>0</v>
      </c>
      <c r="AQ119">
        <f t="shared" si="162"/>
        <v>0</v>
      </c>
      <c r="AR119">
        <f t="shared" si="163"/>
        <v>0</v>
      </c>
      <c r="AS119">
        <f t="shared" si="164"/>
        <v>0</v>
      </c>
      <c r="AT119">
        <f t="shared" si="165"/>
        <v>0</v>
      </c>
      <c r="AV119">
        <f t="shared" si="185"/>
        <v>12</v>
      </c>
      <c r="AW119">
        <f t="shared" si="186"/>
        <v>0</v>
      </c>
      <c r="BB119">
        <v>115</v>
      </c>
      <c r="BF119">
        <f t="shared" si="187"/>
        <v>0</v>
      </c>
      <c r="BG119">
        <f t="shared" si="188"/>
        <v>0</v>
      </c>
      <c r="BH119">
        <f t="shared" si="189"/>
        <v>0</v>
      </c>
      <c r="BI119">
        <f t="shared" si="190"/>
        <v>0</v>
      </c>
      <c r="BJ119">
        <f t="shared" si="191"/>
        <v>0</v>
      </c>
      <c r="BK119">
        <f t="shared" si="192"/>
        <v>0</v>
      </c>
      <c r="BL119">
        <f t="shared" si="193"/>
        <v>0</v>
      </c>
      <c r="BM119">
        <f t="shared" si="194"/>
        <v>0</v>
      </c>
      <c r="BN119">
        <f t="shared" si="195"/>
        <v>0</v>
      </c>
      <c r="BO119">
        <f t="shared" si="196"/>
        <v>0</v>
      </c>
      <c r="BP119">
        <f t="shared" si="197"/>
        <v>0</v>
      </c>
      <c r="BQ119">
        <f t="shared" si="198"/>
        <v>0</v>
      </c>
      <c r="BR119">
        <f t="shared" si="199"/>
        <v>0</v>
      </c>
      <c r="BS119">
        <f t="shared" si="200"/>
        <v>0</v>
      </c>
      <c r="BU119">
        <f t="shared" si="201"/>
        <v>0</v>
      </c>
      <c r="BV119">
        <f t="shared" si="202"/>
        <v>0</v>
      </c>
    </row>
    <row r="120" spans="1:74" ht="15">
      <c r="A120" s="5">
        <f t="shared" si="184"/>
        <v>99</v>
      </c>
      <c r="B120" s="111" t="s">
        <v>363</v>
      </c>
      <c r="C120" s="114" t="s">
        <v>139</v>
      </c>
      <c r="D120" s="42">
        <f t="shared" si="139"/>
        <v>0</v>
      </c>
      <c r="E120" s="74" t="s">
        <v>104</v>
      </c>
      <c r="F120" s="74" t="s">
        <v>104</v>
      </c>
      <c r="G120" s="74" t="s">
        <v>104</v>
      </c>
      <c r="H120" s="74" t="s">
        <v>104</v>
      </c>
      <c r="I120" s="74" t="s">
        <v>104</v>
      </c>
      <c r="J120" s="74" t="s">
        <v>104</v>
      </c>
      <c r="K120" s="74" t="s">
        <v>104</v>
      </c>
      <c r="L120" s="74" t="s">
        <v>104</v>
      </c>
      <c r="M120" s="74" t="s">
        <v>104</v>
      </c>
      <c r="N120" s="74" t="s">
        <v>104</v>
      </c>
      <c r="O120" s="74" t="s">
        <v>104</v>
      </c>
      <c r="P120" s="74">
        <v>0</v>
      </c>
      <c r="Q120" s="90" t="s">
        <v>104</v>
      </c>
      <c r="T120">
        <f t="shared" si="140"/>
        <v>0</v>
      </c>
      <c r="U120">
        <f t="shared" si="141"/>
        <v>0</v>
      </c>
      <c r="V120">
        <f t="shared" si="142"/>
        <v>0</v>
      </c>
      <c r="W120">
        <f t="shared" si="143"/>
        <v>0</v>
      </c>
      <c r="X120">
        <f t="shared" si="144"/>
        <v>0</v>
      </c>
      <c r="Y120">
        <f t="shared" si="145"/>
        <v>0</v>
      </c>
      <c r="Z120">
        <f t="shared" si="146"/>
        <v>0</v>
      </c>
      <c r="AA120">
        <f t="shared" si="147"/>
        <v>0</v>
      </c>
      <c r="AB120">
        <f t="shared" si="148"/>
        <v>0</v>
      </c>
      <c r="AC120">
        <f t="shared" si="149"/>
        <v>0</v>
      </c>
      <c r="AD120">
        <f t="shared" si="150"/>
        <v>0</v>
      </c>
      <c r="AE120">
        <f t="shared" si="151"/>
        <v>0</v>
      </c>
      <c r="AF120">
        <f t="shared" si="152"/>
        <v>0</v>
      </c>
      <c r="AH120">
        <f t="shared" si="153"/>
        <v>0</v>
      </c>
      <c r="AI120">
        <f t="shared" si="154"/>
        <v>0</v>
      </c>
      <c r="AJ120">
        <f t="shared" si="155"/>
        <v>0</v>
      </c>
      <c r="AK120">
        <f t="shared" si="156"/>
        <v>0</v>
      </c>
      <c r="AL120">
        <f t="shared" si="157"/>
        <v>0</v>
      </c>
      <c r="AM120">
        <f t="shared" si="158"/>
        <v>0</v>
      </c>
      <c r="AN120">
        <f t="shared" si="159"/>
        <v>0</v>
      </c>
      <c r="AO120">
        <f t="shared" si="160"/>
        <v>0</v>
      </c>
      <c r="AP120">
        <f t="shared" si="161"/>
        <v>0</v>
      </c>
      <c r="AQ120">
        <f t="shared" si="162"/>
        <v>0</v>
      </c>
      <c r="AR120">
        <f t="shared" si="163"/>
        <v>0</v>
      </c>
      <c r="AS120">
        <f t="shared" si="164"/>
        <v>0</v>
      </c>
      <c r="AT120">
        <f t="shared" si="165"/>
        <v>0</v>
      </c>
      <c r="AV120">
        <f t="shared" si="185"/>
        <v>12</v>
      </c>
      <c r="AW120">
        <f t="shared" si="186"/>
        <v>0</v>
      </c>
      <c r="BB120">
        <v>116</v>
      </c>
      <c r="BF120">
        <f t="shared" si="187"/>
        <v>0</v>
      </c>
      <c r="BG120">
        <f t="shared" si="188"/>
        <v>0</v>
      </c>
      <c r="BH120">
        <f t="shared" si="189"/>
        <v>0</v>
      </c>
      <c r="BI120">
        <f t="shared" si="190"/>
        <v>0</v>
      </c>
      <c r="BJ120">
        <f t="shared" si="191"/>
        <v>0</v>
      </c>
      <c r="BK120">
        <f t="shared" si="192"/>
        <v>0</v>
      </c>
      <c r="BL120">
        <f t="shared" si="193"/>
        <v>0</v>
      </c>
      <c r="BM120">
        <f t="shared" si="194"/>
        <v>0</v>
      </c>
      <c r="BN120">
        <f t="shared" si="195"/>
        <v>0</v>
      </c>
      <c r="BO120">
        <f t="shared" si="196"/>
        <v>0</v>
      </c>
      <c r="BP120">
        <f t="shared" si="197"/>
        <v>0</v>
      </c>
      <c r="BQ120">
        <f t="shared" si="198"/>
        <v>0</v>
      </c>
      <c r="BR120">
        <f t="shared" si="199"/>
        <v>0</v>
      </c>
      <c r="BS120">
        <f t="shared" si="200"/>
        <v>0</v>
      </c>
      <c r="BU120">
        <f t="shared" si="201"/>
        <v>0</v>
      </c>
      <c r="BV120">
        <f t="shared" si="202"/>
        <v>0</v>
      </c>
    </row>
    <row r="121" spans="1:74" ht="15">
      <c r="A121" s="5">
        <f t="shared" si="184"/>
        <v>99</v>
      </c>
      <c r="B121" s="111" t="s">
        <v>364</v>
      </c>
      <c r="C121" s="114" t="s">
        <v>139</v>
      </c>
      <c r="D121" s="42">
        <f t="shared" si="139"/>
        <v>0</v>
      </c>
      <c r="E121" s="74" t="s">
        <v>104</v>
      </c>
      <c r="F121" s="74" t="s">
        <v>104</v>
      </c>
      <c r="G121" s="74" t="s">
        <v>104</v>
      </c>
      <c r="H121" s="74" t="s">
        <v>104</v>
      </c>
      <c r="I121" s="74" t="s">
        <v>104</v>
      </c>
      <c r="J121" s="74" t="s">
        <v>104</v>
      </c>
      <c r="K121" s="74" t="s">
        <v>104</v>
      </c>
      <c r="L121" s="74" t="s">
        <v>104</v>
      </c>
      <c r="M121" s="74" t="s">
        <v>104</v>
      </c>
      <c r="N121" s="74" t="s">
        <v>104</v>
      </c>
      <c r="O121" s="74" t="s">
        <v>104</v>
      </c>
      <c r="P121" s="74">
        <v>0</v>
      </c>
      <c r="Q121" s="90" t="s">
        <v>104</v>
      </c>
      <c r="T121">
        <f t="shared" si="140"/>
        <v>0</v>
      </c>
      <c r="U121">
        <f t="shared" si="141"/>
        <v>0</v>
      </c>
      <c r="V121">
        <f t="shared" si="142"/>
        <v>0</v>
      </c>
      <c r="W121">
        <f t="shared" si="143"/>
        <v>0</v>
      </c>
      <c r="X121">
        <f t="shared" si="144"/>
        <v>0</v>
      </c>
      <c r="Y121">
        <f t="shared" si="145"/>
        <v>0</v>
      </c>
      <c r="Z121">
        <f t="shared" si="146"/>
        <v>0</v>
      </c>
      <c r="AA121">
        <f t="shared" si="147"/>
        <v>0</v>
      </c>
      <c r="AB121">
        <f t="shared" si="148"/>
        <v>0</v>
      </c>
      <c r="AC121">
        <f t="shared" si="149"/>
        <v>0</v>
      </c>
      <c r="AD121">
        <f t="shared" si="150"/>
        <v>0</v>
      </c>
      <c r="AE121">
        <f t="shared" si="151"/>
        <v>0</v>
      </c>
      <c r="AF121">
        <f t="shared" si="152"/>
        <v>0</v>
      </c>
      <c r="AH121">
        <f t="shared" si="153"/>
        <v>0</v>
      </c>
      <c r="AI121">
        <f t="shared" si="154"/>
        <v>0</v>
      </c>
      <c r="AJ121">
        <f t="shared" si="155"/>
        <v>0</v>
      </c>
      <c r="AK121">
        <f t="shared" si="156"/>
        <v>0</v>
      </c>
      <c r="AL121">
        <f t="shared" si="157"/>
        <v>0</v>
      </c>
      <c r="AM121">
        <f t="shared" si="158"/>
        <v>0</v>
      </c>
      <c r="AN121">
        <f t="shared" si="159"/>
        <v>0</v>
      </c>
      <c r="AO121">
        <f t="shared" si="160"/>
        <v>0</v>
      </c>
      <c r="AP121">
        <f t="shared" si="161"/>
        <v>0</v>
      </c>
      <c r="AQ121">
        <f t="shared" si="162"/>
        <v>0</v>
      </c>
      <c r="AR121">
        <f t="shared" si="163"/>
        <v>0</v>
      </c>
      <c r="AS121">
        <f t="shared" si="164"/>
        <v>0</v>
      </c>
      <c r="AT121">
        <f t="shared" si="165"/>
        <v>0</v>
      </c>
      <c r="AV121">
        <f t="shared" si="185"/>
        <v>12</v>
      </c>
      <c r="AW121">
        <f t="shared" si="186"/>
        <v>0</v>
      </c>
      <c r="BB121">
        <v>117</v>
      </c>
      <c r="BF121">
        <f t="shared" si="187"/>
        <v>0</v>
      </c>
      <c r="BG121">
        <f t="shared" si="188"/>
        <v>0</v>
      </c>
      <c r="BH121">
        <f t="shared" si="189"/>
        <v>0</v>
      </c>
      <c r="BI121">
        <f t="shared" si="190"/>
        <v>0</v>
      </c>
      <c r="BJ121">
        <f t="shared" si="191"/>
        <v>0</v>
      </c>
      <c r="BK121">
        <f t="shared" si="192"/>
        <v>0</v>
      </c>
      <c r="BL121">
        <f t="shared" si="193"/>
        <v>0</v>
      </c>
      <c r="BM121">
        <f t="shared" si="194"/>
        <v>0</v>
      </c>
      <c r="BN121">
        <f t="shared" si="195"/>
        <v>0</v>
      </c>
      <c r="BO121">
        <f t="shared" si="196"/>
        <v>0</v>
      </c>
      <c r="BP121">
        <f t="shared" si="197"/>
        <v>0</v>
      </c>
      <c r="BQ121">
        <f t="shared" si="198"/>
        <v>0</v>
      </c>
      <c r="BR121">
        <f t="shared" si="199"/>
        <v>0</v>
      </c>
      <c r="BS121">
        <f t="shared" si="200"/>
        <v>0</v>
      </c>
      <c r="BU121">
        <f t="shared" si="201"/>
        <v>0</v>
      </c>
      <c r="BV121">
        <f t="shared" si="202"/>
        <v>0</v>
      </c>
    </row>
    <row r="122" spans="1:74" ht="15">
      <c r="A122" s="5">
        <f t="shared" si="184"/>
        <v>99</v>
      </c>
      <c r="B122" s="111" t="s">
        <v>365</v>
      </c>
      <c r="C122" s="114" t="s">
        <v>366</v>
      </c>
      <c r="D122" s="42">
        <f t="shared" si="139"/>
        <v>0</v>
      </c>
      <c r="E122" s="74" t="s">
        <v>104</v>
      </c>
      <c r="F122" s="74" t="s">
        <v>104</v>
      </c>
      <c r="G122" s="74" t="s">
        <v>104</v>
      </c>
      <c r="H122" s="74" t="s">
        <v>104</v>
      </c>
      <c r="I122" s="74" t="s">
        <v>104</v>
      </c>
      <c r="J122" s="74" t="s">
        <v>104</v>
      </c>
      <c r="K122" s="74" t="s">
        <v>104</v>
      </c>
      <c r="L122" s="74" t="s">
        <v>104</v>
      </c>
      <c r="M122" s="74" t="s">
        <v>104</v>
      </c>
      <c r="N122" s="74" t="s">
        <v>104</v>
      </c>
      <c r="O122" s="74" t="s">
        <v>104</v>
      </c>
      <c r="P122" s="74">
        <v>0</v>
      </c>
      <c r="Q122" s="90" t="s">
        <v>104</v>
      </c>
      <c r="T122">
        <f t="shared" si="140"/>
        <v>0</v>
      </c>
      <c r="U122">
        <f t="shared" si="141"/>
        <v>0</v>
      </c>
      <c r="V122">
        <f t="shared" si="142"/>
        <v>0</v>
      </c>
      <c r="W122">
        <f t="shared" si="143"/>
        <v>0</v>
      </c>
      <c r="X122">
        <f t="shared" si="144"/>
        <v>0</v>
      </c>
      <c r="Y122">
        <f t="shared" si="145"/>
        <v>0</v>
      </c>
      <c r="Z122">
        <f t="shared" si="146"/>
        <v>0</v>
      </c>
      <c r="AA122">
        <f t="shared" si="147"/>
        <v>0</v>
      </c>
      <c r="AB122">
        <f t="shared" si="148"/>
        <v>0</v>
      </c>
      <c r="AC122">
        <f t="shared" si="149"/>
        <v>0</v>
      </c>
      <c r="AD122">
        <f t="shared" si="150"/>
        <v>0</v>
      </c>
      <c r="AE122">
        <f t="shared" si="151"/>
        <v>0</v>
      </c>
      <c r="AF122">
        <f t="shared" si="152"/>
        <v>0</v>
      </c>
      <c r="AH122">
        <f t="shared" si="153"/>
        <v>0</v>
      </c>
      <c r="AI122">
        <f t="shared" si="154"/>
        <v>0</v>
      </c>
      <c r="AJ122">
        <f t="shared" si="155"/>
        <v>0</v>
      </c>
      <c r="AK122">
        <f t="shared" si="156"/>
        <v>0</v>
      </c>
      <c r="AL122">
        <f t="shared" si="157"/>
        <v>0</v>
      </c>
      <c r="AM122">
        <f t="shared" si="158"/>
        <v>0</v>
      </c>
      <c r="AN122">
        <f t="shared" si="159"/>
        <v>0</v>
      </c>
      <c r="AO122">
        <f t="shared" si="160"/>
        <v>0</v>
      </c>
      <c r="AP122">
        <f t="shared" si="161"/>
        <v>0</v>
      </c>
      <c r="AQ122">
        <f t="shared" si="162"/>
        <v>0</v>
      </c>
      <c r="AR122">
        <f t="shared" si="163"/>
        <v>0</v>
      </c>
      <c r="AS122">
        <f t="shared" si="164"/>
        <v>0</v>
      </c>
      <c r="AT122">
        <f t="shared" si="165"/>
        <v>0</v>
      </c>
      <c r="AV122">
        <f>COUNTIF(E122:Q122,"x")</f>
        <v>12</v>
      </c>
      <c r="AW122">
        <f>IF(AV122=13,-1,SUM(E122:Q122))</f>
        <v>0</v>
      </c>
      <c r="BB122">
        <v>118</v>
      </c>
      <c r="BF122">
        <f>SUM(D121:D122)</f>
        <v>0</v>
      </c>
      <c r="BG122">
        <f>SUM(E121:E122)</f>
        <v>0</v>
      </c>
      <c r="BH122">
        <f>SUM(F121:F122)</f>
        <v>0</v>
      </c>
      <c r="BI122">
        <f>SUM(G121:G122)</f>
        <v>0</v>
      </c>
      <c r="BJ122">
        <f>SUM(H121:H122)</f>
        <v>0</v>
      </c>
      <c r="BK122">
        <f>SUM(I121:I122)</f>
        <v>0</v>
      </c>
      <c r="BL122">
        <f>SUM(J121:J122)</f>
        <v>0</v>
      </c>
      <c r="BM122">
        <f>SUM(K121:K122)</f>
        <v>0</v>
      </c>
      <c r="BN122">
        <f>SUM(L121:L122)</f>
        <v>0</v>
      </c>
      <c r="BO122">
        <f>SUM(M121:M122)</f>
        <v>0</v>
      </c>
      <c r="BP122">
        <f>SUM(N121:N122)</f>
        <v>0</v>
      </c>
      <c r="BQ122">
        <f>SUM(O121:O122)</f>
        <v>0</v>
      </c>
      <c r="BR122">
        <f>SUM(P121:P122)</f>
        <v>0</v>
      </c>
      <c r="BS122">
        <f>SUM(Q121:Q122)</f>
        <v>0</v>
      </c>
      <c r="BU122">
        <f>COUNTIF(BF122:BS122,2)</f>
        <v>0</v>
      </c>
      <c r="BV122">
        <f>SUM(BF122+BU122+BW122)</f>
        <v>0</v>
      </c>
    </row>
    <row r="123" spans="1:74" ht="15">
      <c r="A123" s="5">
        <f t="shared" si="184"/>
      </c>
      <c r="B123" s="59"/>
      <c r="C123" s="38"/>
      <c r="D123" s="42">
        <f t="shared" si="139"/>
        <v>0</v>
      </c>
      <c r="E123" s="74" t="s">
        <v>104</v>
      </c>
      <c r="F123" s="74" t="s">
        <v>104</v>
      </c>
      <c r="G123" s="74" t="s">
        <v>104</v>
      </c>
      <c r="H123" s="74" t="s">
        <v>104</v>
      </c>
      <c r="I123" s="74" t="s">
        <v>104</v>
      </c>
      <c r="J123" s="74" t="s">
        <v>104</v>
      </c>
      <c r="K123" s="74" t="s">
        <v>104</v>
      </c>
      <c r="L123" s="74" t="s">
        <v>104</v>
      </c>
      <c r="M123" s="74" t="s">
        <v>104</v>
      </c>
      <c r="N123" s="74" t="s">
        <v>104</v>
      </c>
      <c r="O123" s="74" t="s">
        <v>104</v>
      </c>
      <c r="P123" s="74" t="s">
        <v>104</v>
      </c>
      <c r="Q123" s="90" t="s">
        <v>104</v>
      </c>
      <c r="T123">
        <f t="shared" si="140"/>
        <v>0</v>
      </c>
      <c r="U123">
        <f t="shared" si="141"/>
        <v>0</v>
      </c>
      <c r="V123">
        <f t="shared" si="142"/>
        <v>0</v>
      </c>
      <c r="W123">
        <f t="shared" si="143"/>
        <v>0</v>
      </c>
      <c r="X123">
        <f t="shared" si="144"/>
        <v>0</v>
      </c>
      <c r="Y123">
        <f t="shared" si="145"/>
        <v>0</v>
      </c>
      <c r="Z123">
        <f t="shared" si="146"/>
        <v>0</v>
      </c>
      <c r="AA123">
        <f t="shared" si="147"/>
        <v>0</v>
      </c>
      <c r="AB123">
        <f t="shared" si="148"/>
        <v>0</v>
      </c>
      <c r="AC123">
        <f t="shared" si="149"/>
        <v>0</v>
      </c>
      <c r="AD123">
        <f t="shared" si="150"/>
        <v>0</v>
      </c>
      <c r="AE123">
        <f t="shared" si="151"/>
        <v>0</v>
      </c>
      <c r="AF123">
        <f t="shared" si="152"/>
        <v>0</v>
      </c>
      <c r="AH123">
        <f t="shared" si="153"/>
        <v>0</v>
      </c>
      <c r="AI123">
        <f t="shared" si="154"/>
        <v>0</v>
      </c>
      <c r="AJ123">
        <f t="shared" si="155"/>
        <v>0</v>
      </c>
      <c r="AK123">
        <f t="shared" si="156"/>
        <v>0</v>
      </c>
      <c r="AL123">
        <f t="shared" si="157"/>
        <v>0</v>
      </c>
      <c r="AM123">
        <f t="shared" si="158"/>
        <v>0</v>
      </c>
      <c r="AN123">
        <f t="shared" si="159"/>
        <v>0</v>
      </c>
      <c r="AO123">
        <f t="shared" si="160"/>
        <v>0</v>
      </c>
      <c r="AP123">
        <f t="shared" si="161"/>
        <v>0</v>
      </c>
      <c r="AQ123">
        <f t="shared" si="162"/>
        <v>0</v>
      </c>
      <c r="AR123">
        <f t="shared" si="163"/>
        <v>0</v>
      </c>
      <c r="AS123">
        <f t="shared" si="164"/>
        <v>0</v>
      </c>
      <c r="AT123">
        <f t="shared" si="165"/>
        <v>0</v>
      </c>
      <c r="AV123">
        <f>COUNTIF(E123:Q123,"x")</f>
        <v>13</v>
      </c>
      <c r="AW123">
        <f>IF(AV123=13,-1,SUM(E123:Q123))</f>
        <v>-1</v>
      </c>
      <c r="BB123">
        <v>119</v>
      </c>
      <c r="BF123">
        <f>SUM(D122:D123)</f>
        <v>0</v>
      </c>
      <c r="BG123">
        <f>SUM(E122:E123)</f>
        <v>0</v>
      </c>
      <c r="BH123">
        <f>SUM(F122:F123)</f>
        <v>0</v>
      </c>
      <c r="BI123">
        <f>SUM(G122:G123)</f>
        <v>0</v>
      </c>
      <c r="BJ123">
        <f>SUM(H122:H123)</f>
        <v>0</v>
      </c>
      <c r="BK123">
        <f>SUM(I122:I123)</f>
        <v>0</v>
      </c>
      <c r="BL123">
        <f>SUM(J122:J123)</f>
        <v>0</v>
      </c>
      <c r="BM123">
        <f>SUM(K122:K123)</f>
        <v>0</v>
      </c>
      <c r="BN123">
        <f>SUM(L122:L123)</f>
        <v>0</v>
      </c>
      <c r="BO123">
        <f>SUM(M122:M123)</f>
        <v>0</v>
      </c>
      <c r="BP123">
        <f>SUM(N122:N123)</f>
        <v>0</v>
      </c>
      <c r="BQ123">
        <f>SUM(O122:O123)</f>
        <v>0</v>
      </c>
      <c r="BR123">
        <f>SUM(P122:P123)</f>
        <v>0</v>
      </c>
      <c r="BS123">
        <f>SUM(Q122:Q123)</f>
        <v>0</v>
      </c>
      <c r="BU123">
        <f>COUNTIF(BF123:BS123,2)</f>
        <v>0</v>
      </c>
      <c r="BV123">
        <f>SUM(BF123+BU123+BW123)</f>
        <v>0</v>
      </c>
    </row>
  </sheetData>
  <sheetProtection/>
  <printOptions/>
  <pageMargins left="0.1968503937007874" right="0.1968503937007874" top="0.1968503937007874" bottom="0.1968503937007874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1:P3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7109375" style="0" customWidth="1"/>
    <col min="2" max="2" width="9.140625" style="1" customWidth="1"/>
    <col min="3" max="3" width="9.140625" style="9" customWidth="1"/>
    <col min="4" max="4" width="9.140625" style="1" customWidth="1"/>
    <col min="5" max="5" width="3.7109375" style="1" customWidth="1"/>
    <col min="6" max="8" width="9.140625" style="1" customWidth="1"/>
    <col min="9" max="9" width="3.7109375" style="0" customWidth="1"/>
    <col min="13" max="13" width="3.7109375" style="0" customWidth="1"/>
  </cols>
  <sheetData>
    <row r="1" spans="2:8" s="13" customFormat="1" ht="18" customHeight="1">
      <c r="B1" s="16" t="s">
        <v>38</v>
      </c>
      <c r="C1" s="16"/>
      <c r="D1" s="14"/>
      <c r="E1" s="14"/>
      <c r="F1" s="14"/>
      <c r="G1" s="14"/>
      <c r="H1" s="14"/>
    </row>
    <row r="2" spans="2:8" s="13" customFormat="1" ht="18" customHeight="1">
      <c r="B2" s="16" t="s">
        <v>39</v>
      </c>
      <c r="C2" s="16"/>
      <c r="D2" s="14"/>
      <c r="E2" s="14"/>
      <c r="F2" s="14"/>
      <c r="G2" s="14"/>
      <c r="H2" s="14"/>
    </row>
    <row r="3" spans="2:16" s="12" customFormat="1" ht="18" customHeight="1" thickBot="1">
      <c r="B3" s="56"/>
      <c r="C3" s="57"/>
      <c r="D3" s="56"/>
      <c r="E3" s="56"/>
      <c r="F3" s="56"/>
      <c r="G3" s="56"/>
      <c r="H3" s="56"/>
      <c r="I3" s="58"/>
      <c r="J3" s="58"/>
      <c r="K3" s="58"/>
      <c r="L3" s="58"/>
      <c r="M3" s="58"/>
      <c r="N3" s="58"/>
      <c r="O3" s="58"/>
      <c r="P3" s="58"/>
    </row>
    <row r="4" spans="2:16" s="12" customFormat="1" ht="18" customHeight="1">
      <c r="B4" s="71"/>
      <c r="C4" s="72"/>
      <c r="D4" s="71"/>
      <c r="E4" s="71"/>
      <c r="F4" s="71"/>
      <c r="G4" s="71"/>
      <c r="H4" s="71"/>
      <c r="I4" s="73"/>
      <c r="J4" s="73"/>
      <c r="K4" s="73"/>
      <c r="L4" s="73"/>
      <c r="M4" s="73"/>
      <c r="N4" s="73"/>
      <c r="O4" s="73"/>
      <c r="P4" s="73"/>
    </row>
    <row r="5" spans="2:16" s="12" customFormat="1" ht="18" customHeight="1">
      <c r="B5" s="71"/>
      <c r="C5" s="72"/>
      <c r="D5" s="71"/>
      <c r="E5" s="71"/>
      <c r="F5" s="71"/>
      <c r="G5" s="71"/>
      <c r="H5" s="71"/>
      <c r="I5" s="73"/>
      <c r="J5" s="73"/>
      <c r="K5" s="73"/>
      <c r="L5" s="73"/>
      <c r="M5" s="73"/>
      <c r="N5" s="73"/>
      <c r="O5" s="73"/>
      <c r="P5" s="73"/>
    </row>
    <row r="6" spans="2:12" s="12" customFormat="1" ht="18" customHeight="1">
      <c r="B6" s="24" t="s">
        <v>264</v>
      </c>
      <c r="C6" s="24"/>
      <c r="D6" s="23"/>
      <c r="E6" s="23"/>
      <c r="F6" s="24" t="s">
        <v>265</v>
      </c>
      <c r="G6" s="24"/>
      <c r="H6" s="23"/>
      <c r="I6" s="25"/>
      <c r="J6" s="24" t="s">
        <v>105</v>
      </c>
      <c r="K6" s="24"/>
      <c r="L6" s="23"/>
    </row>
    <row r="7" spans="2:12" s="12" customFormat="1" ht="18" customHeight="1">
      <c r="B7" s="24" t="s">
        <v>84</v>
      </c>
      <c r="C7" s="24"/>
      <c r="D7" s="23" t="s">
        <v>4</v>
      </c>
      <c r="E7" s="23"/>
      <c r="F7" s="24" t="s">
        <v>84</v>
      </c>
      <c r="G7" s="24"/>
      <c r="H7" s="23" t="s">
        <v>4</v>
      </c>
      <c r="I7" s="25"/>
      <c r="J7" s="24" t="s">
        <v>84</v>
      </c>
      <c r="K7" s="24"/>
      <c r="L7" s="23" t="s">
        <v>4</v>
      </c>
    </row>
    <row r="8" spans="2:12" s="12" customFormat="1" ht="18" customHeight="1">
      <c r="B8" s="26" t="s">
        <v>0</v>
      </c>
      <c r="C8" s="26" t="s">
        <v>3</v>
      </c>
      <c r="D8" s="26" t="s">
        <v>3</v>
      </c>
      <c r="E8" s="26"/>
      <c r="F8" s="26" t="s">
        <v>0</v>
      </c>
      <c r="G8" s="26" t="s">
        <v>3</v>
      </c>
      <c r="H8" s="26" t="s">
        <v>3</v>
      </c>
      <c r="I8" s="26"/>
      <c r="J8" s="26" t="s">
        <v>0</v>
      </c>
      <c r="K8" s="26" t="s">
        <v>3</v>
      </c>
      <c r="L8" s="26" t="s">
        <v>3</v>
      </c>
    </row>
    <row r="9" spans="2:12" s="12" customFormat="1" ht="18" customHeight="1">
      <c r="B9" s="67">
        <v>1</v>
      </c>
      <c r="C9" s="67" t="s">
        <v>41</v>
      </c>
      <c r="D9" s="68" t="s">
        <v>42</v>
      </c>
      <c r="E9" s="70"/>
      <c r="F9" s="67">
        <v>1</v>
      </c>
      <c r="G9" s="67" t="s">
        <v>41</v>
      </c>
      <c r="H9" s="68" t="s">
        <v>42</v>
      </c>
      <c r="J9" s="67">
        <v>1</v>
      </c>
      <c r="K9" s="67" t="s">
        <v>41</v>
      </c>
      <c r="L9" s="68" t="s">
        <v>42</v>
      </c>
    </row>
    <row r="10" spans="2:12" s="12" customFormat="1" ht="18" customHeight="1">
      <c r="B10" s="67">
        <v>2</v>
      </c>
      <c r="C10" s="67" t="s">
        <v>43</v>
      </c>
      <c r="D10" s="68" t="s">
        <v>50</v>
      </c>
      <c r="E10" s="70"/>
      <c r="F10" s="67">
        <v>2</v>
      </c>
      <c r="G10" s="67" t="s">
        <v>43</v>
      </c>
      <c r="H10" s="68" t="s">
        <v>50</v>
      </c>
      <c r="J10" s="67">
        <v>2</v>
      </c>
      <c r="K10" s="67" t="s">
        <v>43</v>
      </c>
      <c r="L10" s="68" t="s">
        <v>50</v>
      </c>
    </row>
    <row r="11" spans="2:12" s="12" customFormat="1" ht="18" customHeight="1">
      <c r="B11" s="67">
        <v>3</v>
      </c>
      <c r="C11" s="67" t="s">
        <v>44</v>
      </c>
      <c r="D11" s="68" t="s">
        <v>43</v>
      </c>
      <c r="E11" s="70"/>
      <c r="F11" s="67">
        <v>3</v>
      </c>
      <c r="G11" s="67" t="s">
        <v>44</v>
      </c>
      <c r="H11" s="68" t="s">
        <v>43</v>
      </c>
      <c r="J11" s="67">
        <v>3</v>
      </c>
      <c r="K11" s="67" t="s">
        <v>44</v>
      </c>
      <c r="L11" s="68" t="s">
        <v>43</v>
      </c>
    </row>
    <row r="12" spans="2:12" s="12" customFormat="1" ht="18" customHeight="1">
      <c r="B12" s="69" t="s">
        <v>107</v>
      </c>
      <c r="C12" s="69" t="s">
        <v>45</v>
      </c>
      <c r="D12" s="68" t="s">
        <v>51</v>
      </c>
      <c r="E12" s="70"/>
      <c r="F12" s="69" t="s">
        <v>107</v>
      </c>
      <c r="G12" s="69" t="s">
        <v>45</v>
      </c>
      <c r="H12" s="68" t="s">
        <v>51</v>
      </c>
      <c r="J12" s="69" t="s">
        <v>52</v>
      </c>
      <c r="K12" s="69" t="s">
        <v>45</v>
      </c>
      <c r="L12" s="68" t="s">
        <v>51</v>
      </c>
    </row>
    <row r="13" spans="2:12" s="12" customFormat="1" ht="18" customHeight="1">
      <c r="B13" s="69" t="s">
        <v>266</v>
      </c>
      <c r="C13" s="67" t="s">
        <v>46</v>
      </c>
      <c r="D13" s="68" t="s">
        <v>45</v>
      </c>
      <c r="E13" s="70"/>
      <c r="F13" s="69" t="s">
        <v>108</v>
      </c>
      <c r="G13" s="67" t="s">
        <v>46</v>
      </c>
      <c r="H13" s="68" t="s">
        <v>45</v>
      </c>
      <c r="J13" s="69" t="s">
        <v>53</v>
      </c>
      <c r="K13" s="67" t="s">
        <v>46</v>
      </c>
      <c r="L13" s="68" t="s">
        <v>45</v>
      </c>
    </row>
    <row r="14" spans="2:12" s="12" customFormat="1" ht="18" customHeight="1">
      <c r="B14" s="69" t="s">
        <v>267</v>
      </c>
      <c r="C14" s="67" t="s">
        <v>47</v>
      </c>
      <c r="D14" s="68" t="s">
        <v>46</v>
      </c>
      <c r="E14" s="70"/>
      <c r="F14" s="69" t="s">
        <v>109</v>
      </c>
      <c r="G14" s="67" t="s">
        <v>47</v>
      </c>
      <c r="H14" s="68" t="s">
        <v>46</v>
      </c>
      <c r="J14" s="69" t="s">
        <v>54</v>
      </c>
      <c r="K14" s="67" t="s">
        <v>47</v>
      </c>
      <c r="L14" s="68" t="s">
        <v>46</v>
      </c>
    </row>
    <row r="15" spans="2:12" s="12" customFormat="1" ht="18" customHeight="1">
      <c r="B15" s="69" t="s">
        <v>268</v>
      </c>
      <c r="C15" s="67" t="s">
        <v>48</v>
      </c>
      <c r="D15" s="68" t="s">
        <v>47</v>
      </c>
      <c r="E15" s="70"/>
      <c r="F15" s="69" t="s">
        <v>110</v>
      </c>
      <c r="G15" s="67" t="s">
        <v>48</v>
      </c>
      <c r="H15" s="68" t="s">
        <v>47</v>
      </c>
      <c r="J15" s="69" t="s">
        <v>55</v>
      </c>
      <c r="K15" s="67" t="s">
        <v>48</v>
      </c>
      <c r="L15" s="68" t="s">
        <v>47</v>
      </c>
    </row>
    <row r="16" spans="2:12" s="12" customFormat="1" ht="18" customHeight="1">
      <c r="B16" s="69" t="s">
        <v>269</v>
      </c>
      <c r="C16" s="67" t="s">
        <v>49</v>
      </c>
      <c r="D16" s="68" t="s">
        <v>48</v>
      </c>
      <c r="E16" s="70"/>
      <c r="F16" s="69" t="s">
        <v>111</v>
      </c>
      <c r="G16" s="67" t="s">
        <v>49</v>
      </c>
      <c r="H16" s="68" t="s">
        <v>48</v>
      </c>
      <c r="J16" s="69" t="s">
        <v>56</v>
      </c>
      <c r="K16" s="67" t="s">
        <v>49</v>
      </c>
      <c r="L16" s="68" t="s">
        <v>48</v>
      </c>
    </row>
    <row r="17" spans="2:8" s="12" customFormat="1" ht="18" customHeight="1">
      <c r="B17" s="15"/>
      <c r="C17" s="17"/>
      <c r="D17" s="15"/>
      <c r="E17" s="15"/>
      <c r="F17" s="15"/>
      <c r="G17" s="15"/>
      <c r="H17" s="15"/>
    </row>
    <row r="18" spans="2:8" s="12" customFormat="1" ht="18" customHeight="1">
      <c r="B18" s="15"/>
      <c r="C18" s="17"/>
      <c r="D18" s="15"/>
      <c r="E18" s="15"/>
      <c r="F18" s="15"/>
      <c r="G18" s="15"/>
      <c r="H18" s="15"/>
    </row>
    <row r="19" spans="2:8" s="12" customFormat="1" ht="18" customHeight="1">
      <c r="B19" s="15"/>
      <c r="C19" s="17"/>
      <c r="D19" s="15"/>
      <c r="E19" s="15"/>
      <c r="F19" s="15"/>
      <c r="G19" s="15"/>
      <c r="H19" s="15"/>
    </row>
    <row r="20" spans="2:8" s="12" customFormat="1" ht="18" customHeight="1">
      <c r="B20" s="15"/>
      <c r="C20" s="17"/>
      <c r="D20" s="15"/>
      <c r="E20" s="15"/>
      <c r="F20" s="15"/>
      <c r="G20" s="15"/>
      <c r="H20" s="15"/>
    </row>
    <row r="21" spans="2:8" s="12" customFormat="1" ht="18" customHeight="1">
      <c r="B21" s="15"/>
      <c r="C21" s="17"/>
      <c r="D21" s="15"/>
      <c r="E21" s="15"/>
      <c r="F21" s="15"/>
      <c r="G21" s="15"/>
      <c r="H21" s="15"/>
    </row>
    <row r="22" spans="2:12" s="12" customFormat="1" ht="15.75">
      <c r="B22" s="24" t="s">
        <v>106</v>
      </c>
      <c r="C22" s="24"/>
      <c r="D22" s="23"/>
      <c r="E22" s="23"/>
      <c r="F22" s="24" t="s">
        <v>112</v>
      </c>
      <c r="G22" s="24"/>
      <c r="H22" s="23"/>
      <c r="I22" s="25"/>
      <c r="J22" s="96"/>
      <c r="K22" s="96"/>
      <c r="L22" s="36"/>
    </row>
    <row r="23" spans="2:12" s="12" customFormat="1" ht="15.75">
      <c r="B23" s="24" t="s">
        <v>84</v>
      </c>
      <c r="C23" s="24"/>
      <c r="D23" s="23" t="s">
        <v>4</v>
      </c>
      <c r="E23" s="23"/>
      <c r="F23" s="24" t="s">
        <v>84</v>
      </c>
      <c r="G23" s="24"/>
      <c r="H23" s="23" t="s">
        <v>4</v>
      </c>
      <c r="I23" s="25"/>
      <c r="J23" s="96"/>
      <c r="K23" s="96"/>
      <c r="L23" s="36"/>
    </row>
    <row r="24" spans="2:12" s="12" customFormat="1" ht="15.75">
      <c r="B24" s="26" t="s">
        <v>0</v>
      </c>
      <c r="C24" s="26" t="s">
        <v>3</v>
      </c>
      <c r="D24" s="26" t="s">
        <v>3</v>
      </c>
      <c r="E24" s="26"/>
      <c r="F24" s="26" t="s">
        <v>0</v>
      </c>
      <c r="G24" s="26" t="s">
        <v>3</v>
      </c>
      <c r="H24" s="26" t="s">
        <v>3</v>
      </c>
      <c r="I24" s="26"/>
      <c r="J24" s="97"/>
      <c r="K24" s="97"/>
      <c r="L24" s="97"/>
    </row>
    <row r="25" spans="2:12" s="12" customFormat="1" ht="15.75">
      <c r="B25" s="67">
        <v>1</v>
      </c>
      <c r="C25" s="67" t="s">
        <v>41</v>
      </c>
      <c r="D25" s="68" t="s">
        <v>42</v>
      </c>
      <c r="E25" s="70"/>
      <c r="F25" s="67">
        <v>1</v>
      </c>
      <c r="G25" s="67" t="s">
        <v>41</v>
      </c>
      <c r="H25" s="68" t="s">
        <v>42</v>
      </c>
      <c r="J25" s="71"/>
      <c r="K25" s="71"/>
      <c r="L25" s="70"/>
    </row>
    <row r="26" spans="2:12" s="12" customFormat="1" ht="15.75">
      <c r="B26" s="67">
        <v>2</v>
      </c>
      <c r="C26" s="67" t="s">
        <v>43</v>
      </c>
      <c r="D26" s="68" t="s">
        <v>50</v>
      </c>
      <c r="E26" s="70"/>
      <c r="F26" s="67">
        <v>2</v>
      </c>
      <c r="G26" s="67" t="s">
        <v>43</v>
      </c>
      <c r="H26" s="68" t="s">
        <v>50</v>
      </c>
      <c r="J26" s="71"/>
      <c r="K26" s="71"/>
      <c r="L26" s="70"/>
    </row>
    <row r="27" spans="2:12" ht="15.75">
      <c r="B27" s="67">
        <v>3</v>
      </c>
      <c r="C27" s="67" t="s">
        <v>44</v>
      </c>
      <c r="D27" s="68" t="s">
        <v>43</v>
      </c>
      <c r="E27" s="70"/>
      <c r="F27" s="67">
        <v>3</v>
      </c>
      <c r="G27" s="67" t="s">
        <v>44</v>
      </c>
      <c r="H27" s="68" t="s">
        <v>43</v>
      </c>
      <c r="I27" s="12"/>
      <c r="J27" s="71"/>
      <c r="K27" s="71"/>
      <c r="L27" s="70"/>
    </row>
    <row r="28" spans="2:12" ht="15.75">
      <c r="B28" s="69" t="s">
        <v>52</v>
      </c>
      <c r="C28" s="67" t="s">
        <v>45</v>
      </c>
      <c r="D28" s="68" t="s">
        <v>51</v>
      </c>
      <c r="E28" s="70"/>
      <c r="F28" s="69" t="s">
        <v>61</v>
      </c>
      <c r="G28" s="67" t="s">
        <v>45</v>
      </c>
      <c r="H28" s="68" t="s">
        <v>51</v>
      </c>
      <c r="I28" s="12"/>
      <c r="J28" s="98"/>
      <c r="K28" s="71"/>
      <c r="L28" s="70"/>
    </row>
    <row r="29" spans="2:12" ht="15.75">
      <c r="B29" s="69" t="s">
        <v>57</v>
      </c>
      <c r="C29" s="67" t="s">
        <v>46</v>
      </c>
      <c r="D29" s="68" t="s">
        <v>45</v>
      </c>
      <c r="E29" s="70"/>
      <c r="F29" s="69" t="s">
        <v>62</v>
      </c>
      <c r="G29" s="67" t="s">
        <v>46</v>
      </c>
      <c r="H29" s="68" t="s">
        <v>45</v>
      </c>
      <c r="I29" s="12"/>
      <c r="J29" s="98"/>
      <c r="K29" s="71"/>
      <c r="L29" s="70"/>
    </row>
    <row r="30" spans="2:12" ht="15.75">
      <c r="B30" s="69" t="s">
        <v>58</v>
      </c>
      <c r="C30" s="67" t="s">
        <v>47</v>
      </c>
      <c r="D30" s="68" t="s">
        <v>46</v>
      </c>
      <c r="E30" s="70"/>
      <c r="F30" s="69" t="s">
        <v>63</v>
      </c>
      <c r="G30" s="67" t="s">
        <v>47</v>
      </c>
      <c r="H30" s="68" t="s">
        <v>46</v>
      </c>
      <c r="I30" s="12"/>
      <c r="J30" s="98"/>
      <c r="K30" s="71"/>
      <c r="L30" s="70"/>
    </row>
    <row r="31" spans="2:12" ht="15.75">
      <c r="B31" s="69" t="s">
        <v>59</v>
      </c>
      <c r="C31" s="67" t="s">
        <v>48</v>
      </c>
      <c r="D31" s="68" t="s">
        <v>47</v>
      </c>
      <c r="E31" s="70"/>
      <c r="F31" s="69" t="s">
        <v>64</v>
      </c>
      <c r="G31" s="67" t="s">
        <v>48</v>
      </c>
      <c r="H31" s="68" t="s">
        <v>47</v>
      </c>
      <c r="I31" s="12"/>
      <c r="J31" s="98"/>
      <c r="K31" s="71"/>
      <c r="L31" s="70"/>
    </row>
    <row r="32" spans="2:12" ht="15.75">
      <c r="B32" s="69" t="s">
        <v>60</v>
      </c>
      <c r="C32" s="67" t="s">
        <v>49</v>
      </c>
      <c r="D32" s="68" t="s">
        <v>48</v>
      </c>
      <c r="E32" s="70"/>
      <c r="F32" s="69" t="s">
        <v>65</v>
      </c>
      <c r="G32" s="67" t="s">
        <v>49</v>
      </c>
      <c r="H32" s="68" t="s">
        <v>48</v>
      </c>
      <c r="I32" s="12"/>
      <c r="J32" s="98"/>
      <c r="K32" s="71"/>
      <c r="L32" s="70"/>
    </row>
  </sheetData>
  <sheetProtection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/>
  <dimension ref="A1:S75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10.7109375" style="12" customWidth="1"/>
    <col min="12" max="12" width="2.7109375" style="0" customWidth="1"/>
  </cols>
  <sheetData>
    <row r="1" spans="1:14" ht="15.75">
      <c r="A1" s="27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9" t="s">
        <v>296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.75">
      <c r="A4" s="81"/>
      <c r="B4" s="82"/>
      <c r="C4" s="82"/>
      <c r="D4" s="82"/>
      <c r="E4" s="82"/>
      <c r="F4" s="82"/>
      <c r="G4" s="82"/>
      <c r="H4" s="82"/>
      <c r="I4" s="82"/>
      <c r="J4" s="28"/>
      <c r="K4" s="28"/>
      <c r="L4" s="28"/>
      <c r="M4" s="28"/>
      <c r="N4" s="28"/>
    </row>
    <row r="5" spans="1:14" ht="15.75">
      <c r="A5" s="29" t="s">
        <v>69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5.75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9" ht="15.75">
      <c r="A7" s="29" t="s">
        <v>70</v>
      </c>
      <c r="B7" s="29" t="s">
        <v>298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105"/>
      <c r="N7" s="105"/>
      <c r="O7" s="106"/>
      <c r="P7" s="106"/>
      <c r="Q7" s="106"/>
      <c r="R7" s="106"/>
      <c r="S7" s="106"/>
    </row>
    <row r="8" spans="1:19" ht="15.75">
      <c r="A8" s="29"/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105"/>
      <c r="N8" s="105"/>
      <c r="O8" s="106"/>
      <c r="P8" s="106"/>
      <c r="Q8" s="106"/>
      <c r="R8" s="106"/>
      <c r="S8" s="106"/>
    </row>
    <row r="9" spans="1:19" ht="15.75">
      <c r="A9" s="29" t="s">
        <v>71</v>
      </c>
      <c r="B9" s="29" t="s">
        <v>297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05"/>
      <c r="N9" s="105"/>
      <c r="O9" s="106"/>
      <c r="P9" s="106"/>
      <c r="Q9" s="106"/>
      <c r="R9" s="106"/>
      <c r="S9" s="106"/>
    </row>
    <row r="10" spans="1:19" ht="15.75">
      <c r="A10" s="28"/>
      <c r="B10" s="29" t="s">
        <v>299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05"/>
      <c r="N10" s="106"/>
      <c r="O10" s="106"/>
      <c r="P10" s="106"/>
      <c r="Q10" s="106"/>
      <c r="R10" s="106"/>
      <c r="S10" s="106"/>
    </row>
    <row r="11" spans="1:19" ht="15.75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05"/>
      <c r="N11" s="105"/>
      <c r="O11" s="106"/>
      <c r="P11" s="106"/>
      <c r="Q11" s="106"/>
      <c r="R11" s="106"/>
      <c r="S11" s="106"/>
    </row>
    <row r="12" spans="1:19" ht="15.75">
      <c r="A12" s="29" t="s">
        <v>72</v>
      </c>
      <c r="B12" s="29" t="s">
        <v>300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06"/>
      <c r="N12" s="105"/>
      <c r="O12" s="106"/>
      <c r="P12" s="106"/>
      <c r="Q12" s="106"/>
      <c r="R12" s="106"/>
      <c r="S12" s="106"/>
    </row>
    <row r="13" spans="1:19" ht="15.75">
      <c r="A13" s="29"/>
      <c r="B13" s="29" t="s">
        <v>301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106"/>
      <c r="N13" s="105"/>
      <c r="O13" s="106"/>
      <c r="P13" s="106"/>
      <c r="Q13" s="106"/>
      <c r="R13" s="106"/>
      <c r="S13" s="106"/>
    </row>
    <row r="14" spans="1:19" ht="15.75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05"/>
      <c r="N14" s="106"/>
      <c r="O14" s="106"/>
      <c r="P14" s="106"/>
      <c r="Q14" s="106"/>
      <c r="R14" s="106"/>
      <c r="S14" s="106"/>
    </row>
    <row r="15" spans="1:19" ht="15.75">
      <c r="A15" s="29" t="s">
        <v>302</v>
      </c>
      <c r="B15" s="29" t="s">
        <v>303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05"/>
      <c r="N15" s="105"/>
      <c r="O15" s="106"/>
      <c r="P15" s="106"/>
      <c r="Q15" s="106"/>
      <c r="R15" s="106"/>
      <c r="S15" s="106"/>
    </row>
    <row r="16" spans="1:19" ht="15.75">
      <c r="A16" s="29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05"/>
      <c r="N16" s="105"/>
      <c r="O16" s="106"/>
      <c r="P16" s="106"/>
      <c r="Q16" s="106"/>
      <c r="R16" s="106"/>
      <c r="S16" s="106"/>
    </row>
    <row r="17" spans="1:14" ht="15.75">
      <c r="A17" s="29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63" customFormat="1" ht="15.75">
      <c r="A18" s="29" t="s">
        <v>126</v>
      </c>
      <c r="B18" s="28"/>
      <c r="C18" s="28"/>
      <c r="D18" s="28"/>
      <c r="E18" s="28"/>
      <c r="F18" s="28"/>
      <c r="G18" s="28"/>
      <c r="H18" s="28"/>
      <c r="I18" s="28"/>
      <c r="J18" s="28"/>
      <c r="K18" s="62"/>
      <c r="L18" s="62"/>
      <c r="M18" s="62"/>
      <c r="N18" s="62"/>
    </row>
    <row r="19" spans="1:14" s="63" customFormat="1" ht="15.75">
      <c r="A19" s="29" t="s">
        <v>304</v>
      </c>
      <c r="B19" s="28"/>
      <c r="C19" s="28"/>
      <c r="D19" s="28"/>
      <c r="E19" s="28"/>
      <c r="F19" s="28"/>
      <c r="G19" s="28"/>
      <c r="H19" s="28"/>
      <c r="I19" s="28"/>
      <c r="J19" s="28"/>
      <c r="K19" s="62"/>
      <c r="L19" s="62"/>
      <c r="M19" s="62"/>
      <c r="N19" s="62"/>
    </row>
    <row r="20" spans="1:14" ht="15.75">
      <c r="A20" s="2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5.75">
      <c r="A21" s="29" t="s">
        <v>305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5.75">
      <c r="A22" s="29" t="s">
        <v>79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5.75">
      <c r="A23" s="29" t="s">
        <v>80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5.75">
      <c r="A24" s="2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5.75">
      <c r="A25" s="29" t="s">
        <v>83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5.75">
      <c r="A26" s="29" t="s">
        <v>81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5.75">
      <c r="A27" s="29" t="s">
        <v>82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5.75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5.75">
      <c r="A29" s="29" t="s">
        <v>86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5.75">
      <c r="A30" s="29" t="s">
        <v>85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5.75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5.75">
      <c r="A32" s="29" t="s">
        <v>73</v>
      </c>
      <c r="B32" s="30" t="s">
        <v>307</v>
      </c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5.75">
      <c r="A33" s="29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.75">
      <c r="A34" s="29" t="s">
        <v>74</v>
      </c>
      <c r="B34" s="30" t="s">
        <v>308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5.75">
      <c r="A35" s="29"/>
      <c r="B35" s="29" t="s">
        <v>309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5.75">
      <c r="A36" s="29"/>
      <c r="B36" s="3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5.75">
      <c r="A37" s="29" t="s">
        <v>75</v>
      </c>
      <c r="B37" s="30" t="s">
        <v>306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.75">
      <c r="A38" s="29"/>
      <c r="B38" s="29" t="s">
        <v>310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5.75">
      <c r="A39" s="28"/>
      <c r="B39" s="29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5.75">
      <c r="A40" s="29" t="s">
        <v>311</v>
      </c>
      <c r="B40" s="30" t="s">
        <v>312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22" customFormat="1" ht="18">
      <c r="A41" s="31"/>
      <c r="B41" s="3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5.75">
      <c r="A42" s="95"/>
      <c r="B42" s="30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5.75">
      <c r="A43" s="29"/>
      <c r="B43" s="30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5.75">
      <c r="A44" s="28"/>
      <c r="B44" s="29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22" customFormat="1" ht="18">
      <c r="A45" s="29"/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5.75">
      <c r="A46" s="3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5.75">
      <c r="A47" s="31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5.75">
      <c r="A48" s="31" t="s">
        <v>76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ht="18.75">
      <c r="A49" s="19"/>
    </row>
    <row r="50" ht="18.75">
      <c r="A50" s="19"/>
    </row>
    <row r="51" ht="18.75">
      <c r="A51" s="19"/>
    </row>
    <row r="52" ht="18.75">
      <c r="A52" s="18"/>
    </row>
    <row r="53" spans="1:2" ht="18.75">
      <c r="A53"/>
      <c r="B53" s="18" t="s">
        <v>77</v>
      </c>
    </row>
    <row r="54" ht="18.75">
      <c r="A54" s="20"/>
    </row>
    <row r="55" ht="18.75">
      <c r="A55" s="18"/>
    </row>
    <row r="56" ht="18.75">
      <c r="A56" s="18"/>
    </row>
    <row r="57" ht="18.75">
      <c r="A57" s="18"/>
    </row>
    <row r="58" ht="18.75">
      <c r="A58" s="18"/>
    </row>
    <row r="59" ht="20.25">
      <c r="A59" s="21"/>
    </row>
    <row r="60" ht="20.25">
      <c r="A60" s="21"/>
    </row>
    <row r="61" ht="20.25">
      <c r="A61" s="21"/>
    </row>
    <row r="62" ht="20.25">
      <c r="A62" s="21"/>
    </row>
    <row r="63" ht="20.25">
      <c r="A63" s="21"/>
    </row>
    <row r="64" ht="20.25">
      <c r="A64" s="21"/>
    </row>
    <row r="65" ht="20.25">
      <c r="A65" s="21"/>
    </row>
    <row r="66" ht="20.25">
      <c r="A66" s="21"/>
    </row>
    <row r="67" ht="20.25">
      <c r="A67" s="21"/>
    </row>
    <row r="68" ht="20.25">
      <c r="A68" s="21"/>
    </row>
    <row r="69" spans="1:2" ht="20.25">
      <c r="A69"/>
      <c r="B69" s="21" t="s">
        <v>78</v>
      </c>
    </row>
    <row r="70" ht="20.25">
      <c r="A70" s="21"/>
    </row>
    <row r="71" ht="20.25">
      <c r="A71" s="21"/>
    </row>
    <row r="72" ht="20.25">
      <c r="A72" s="21"/>
    </row>
    <row r="73" ht="20.25">
      <c r="A73" s="21"/>
    </row>
    <row r="74" ht="20.25">
      <c r="A74" s="21"/>
    </row>
    <row r="75" ht="20.25">
      <c r="A75" s="21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2:M183"/>
  <sheetViews>
    <sheetView zoomScalePageLayoutView="0" workbookViewId="0" topLeftCell="A1">
      <selection activeCell="A77" sqref="A77:C94"/>
    </sheetView>
  </sheetViews>
  <sheetFormatPr defaultColWidth="9.140625" defaultRowHeight="12.75"/>
  <cols>
    <col min="1" max="1" width="8.00390625" style="48" bestFit="1" customWidth="1"/>
    <col min="2" max="2" width="29.00390625" style="49" bestFit="1" customWidth="1"/>
    <col min="3" max="3" width="23.00390625" style="49" bestFit="1" customWidth="1"/>
    <col min="4" max="13" width="9.140625" style="45" customWidth="1"/>
    <col min="14" max="16384" width="9.140625" style="46" customWidth="1"/>
  </cols>
  <sheetData>
    <row r="2" spans="1:3" ht="18">
      <c r="A2" s="44" t="s">
        <v>98</v>
      </c>
      <c r="B2" s="44" t="s">
        <v>99</v>
      </c>
      <c r="C2" s="44" t="s">
        <v>2</v>
      </c>
    </row>
    <row r="3" spans="1:13" s="54" customFormat="1" ht="18">
      <c r="A3" s="53">
        <v>3</v>
      </c>
      <c r="B3" s="59" t="s">
        <v>33</v>
      </c>
      <c r="C3" s="5" t="s">
        <v>11</v>
      </c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2" s="52" customFormat="1" ht="18">
      <c r="A4" s="47">
        <v>3</v>
      </c>
      <c r="B4" s="59" t="s">
        <v>216</v>
      </c>
      <c r="C4" s="5" t="s">
        <v>11</v>
      </c>
      <c r="D4" s="47"/>
      <c r="E4" s="47"/>
      <c r="F4" s="47"/>
      <c r="G4" s="47"/>
      <c r="H4" s="47"/>
      <c r="I4" s="47"/>
      <c r="J4" s="47"/>
      <c r="K4" s="47"/>
      <c r="L4" s="47"/>
    </row>
    <row r="5" spans="1:12" s="52" customFormat="1" ht="18">
      <c r="A5" s="53">
        <v>3</v>
      </c>
      <c r="B5" s="59" t="s">
        <v>217</v>
      </c>
      <c r="C5" s="5" t="s">
        <v>11</v>
      </c>
      <c r="D5" s="47"/>
      <c r="E5" s="47"/>
      <c r="F5" s="47"/>
      <c r="G5" s="47"/>
      <c r="H5" s="47"/>
      <c r="I5" s="47"/>
      <c r="J5" s="47"/>
      <c r="K5" s="47"/>
      <c r="L5" s="47"/>
    </row>
    <row r="6" spans="1:12" s="52" customFormat="1" ht="18">
      <c r="A6" s="47">
        <v>3</v>
      </c>
      <c r="B6" s="59" t="s">
        <v>176</v>
      </c>
      <c r="C6" s="5" t="s">
        <v>11</v>
      </c>
      <c r="D6" s="47"/>
      <c r="E6" s="47"/>
      <c r="F6" s="47"/>
      <c r="G6" s="47"/>
      <c r="H6" s="47"/>
      <c r="I6" s="47"/>
      <c r="J6" s="47"/>
      <c r="K6" s="47"/>
      <c r="L6" s="47"/>
    </row>
    <row r="7" spans="1:12" s="52" customFormat="1" ht="18">
      <c r="A7" s="53">
        <v>4</v>
      </c>
      <c r="B7" s="59" t="s">
        <v>246</v>
      </c>
      <c r="C7" s="5" t="s">
        <v>11</v>
      </c>
      <c r="D7" s="47"/>
      <c r="E7" s="47"/>
      <c r="F7" s="47"/>
      <c r="G7" s="47"/>
      <c r="H7" s="47"/>
      <c r="I7" s="47"/>
      <c r="J7" s="47"/>
      <c r="K7" s="47"/>
      <c r="L7" s="47"/>
    </row>
    <row r="8" spans="1:12" s="52" customFormat="1" ht="18">
      <c r="A8" s="47">
        <v>4</v>
      </c>
      <c r="B8" s="59" t="s">
        <v>17</v>
      </c>
      <c r="C8" s="5" t="s">
        <v>11</v>
      </c>
      <c r="D8" s="47"/>
      <c r="E8" s="47"/>
      <c r="F8" s="47"/>
      <c r="G8" s="47"/>
      <c r="H8" s="47"/>
      <c r="I8" s="47"/>
      <c r="J8" s="47"/>
      <c r="K8" s="47"/>
      <c r="L8" s="47"/>
    </row>
    <row r="9" spans="1:12" s="52" customFormat="1" ht="18">
      <c r="A9" s="53">
        <v>4</v>
      </c>
      <c r="B9" s="59" t="s">
        <v>225</v>
      </c>
      <c r="C9" s="77" t="s">
        <v>11</v>
      </c>
      <c r="D9" s="47"/>
      <c r="E9" s="47"/>
      <c r="F9" s="47"/>
      <c r="G9" s="47"/>
      <c r="H9" s="47"/>
      <c r="I9" s="47"/>
      <c r="J9" s="47"/>
      <c r="K9" s="47"/>
      <c r="L9" s="47"/>
    </row>
    <row r="10" spans="1:12" s="52" customFormat="1" ht="18">
      <c r="A10" s="47">
        <v>4</v>
      </c>
      <c r="B10" s="59" t="s">
        <v>243</v>
      </c>
      <c r="C10" s="5" t="s">
        <v>11</v>
      </c>
      <c r="D10" s="47"/>
      <c r="E10" s="47"/>
      <c r="F10" s="47"/>
      <c r="G10" s="47"/>
      <c r="H10" s="47"/>
      <c r="I10" s="47"/>
      <c r="J10" s="47"/>
      <c r="K10" s="47"/>
      <c r="L10" s="47"/>
    </row>
    <row r="11" spans="1:12" s="52" customFormat="1" ht="18">
      <c r="A11" s="53">
        <v>4</v>
      </c>
      <c r="B11" s="59" t="s">
        <v>237</v>
      </c>
      <c r="C11" s="5" t="s">
        <v>11</v>
      </c>
      <c r="D11" s="47"/>
      <c r="E11" s="47"/>
      <c r="F11" s="47"/>
      <c r="G11" s="47"/>
      <c r="H11" s="47"/>
      <c r="I11" s="47"/>
      <c r="J11" s="47"/>
      <c r="K11" s="47"/>
      <c r="L11" s="47"/>
    </row>
    <row r="12" spans="1:12" s="52" customFormat="1" ht="18">
      <c r="A12" s="47">
        <v>4</v>
      </c>
      <c r="B12" s="59" t="s">
        <v>154</v>
      </c>
      <c r="C12" s="5" t="s">
        <v>11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1:12" s="52" customFormat="1" ht="18">
      <c r="A13" s="53">
        <v>4</v>
      </c>
      <c r="B13" s="59" t="s">
        <v>96</v>
      </c>
      <c r="C13" s="77" t="s">
        <v>171</v>
      </c>
      <c r="D13" s="47"/>
      <c r="E13" s="47"/>
      <c r="F13" s="47"/>
      <c r="G13" s="47"/>
      <c r="H13" s="47"/>
      <c r="I13" s="47"/>
      <c r="J13" s="47"/>
      <c r="K13" s="47"/>
      <c r="L13" s="47"/>
    </row>
    <row r="14" spans="1:12" s="52" customFormat="1" ht="18">
      <c r="A14" s="47">
        <v>4</v>
      </c>
      <c r="B14" s="59" t="s">
        <v>210</v>
      </c>
      <c r="C14" s="5" t="s">
        <v>171</v>
      </c>
      <c r="D14" s="47"/>
      <c r="E14" s="47"/>
      <c r="F14" s="47"/>
      <c r="G14" s="47"/>
      <c r="H14" s="47"/>
      <c r="I14" s="47"/>
      <c r="J14" s="47"/>
      <c r="K14" s="47"/>
      <c r="L14" s="47"/>
    </row>
    <row r="15" spans="1:12" s="52" customFormat="1" ht="18">
      <c r="A15" s="53">
        <v>4</v>
      </c>
      <c r="B15" s="59" t="s">
        <v>238</v>
      </c>
      <c r="C15" s="5" t="s">
        <v>213</v>
      </c>
      <c r="D15" s="47"/>
      <c r="E15" s="47"/>
      <c r="F15" s="47"/>
      <c r="G15" s="47"/>
      <c r="H15" s="47"/>
      <c r="I15" s="47"/>
      <c r="J15" s="47"/>
      <c r="K15" s="47"/>
      <c r="L15" s="47"/>
    </row>
    <row r="16" spans="1:12" s="52" customFormat="1" ht="18">
      <c r="A16" s="47">
        <v>4</v>
      </c>
      <c r="B16" s="59" t="s">
        <v>151</v>
      </c>
      <c r="C16" s="77" t="s">
        <v>213</v>
      </c>
      <c r="D16" s="47"/>
      <c r="E16" s="47"/>
      <c r="F16" s="47"/>
      <c r="G16" s="47"/>
      <c r="H16" s="47"/>
      <c r="I16" s="47"/>
      <c r="J16" s="47"/>
      <c r="K16" s="47"/>
      <c r="L16" s="47"/>
    </row>
    <row r="17" spans="1:12" s="52" customFormat="1" ht="18">
      <c r="A17" s="53">
        <v>3</v>
      </c>
      <c r="B17" s="59" t="s">
        <v>258</v>
      </c>
      <c r="C17" s="38" t="s">
        <v>255</v>
      </c>
      <c r="D17" s="47"/>
      <c r="E17" s="47"/>
      <c r="F17" s="47"/>
      <c r="G17" s="47"/>
      <c r="H17" s="47"/>
      <c r="I17" s="47"/>
      <c r="J17" s="47"/>
      <c r="K17" s="47"/>
      <c r="L17" s="47"/>
    </row>
    <row r="18" spans="1:12" s="52" customFormat="1" ht="18">
      <c r="A18" s="47">
        <v>4</v>
      </c>
      <c r="B18" s="60" t="s">
        <v>261</v>
      </c>
      <c r="C18" s="77" t="s">
        <v>255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1:12" s="52" customFormat="1" ht="18">
      <c r="A19" s="47">
        <v>4</v>
      </c>
      <c r="B19" s="59" t="s">
        <v>263</v>
      </c>
      <c r="C19" s="5" t="s">
        <v>255</v>
      </c>
      <c r="D19" s="47"/>
      <c r="E19" s="47"/>
      <c r="F19" s="47"/>
      <c r="G19" s="47"/>
      <c r="H19" s="47"/>
      <c r="I19" s="47"/>
      <c r="J19" s="47"/>
      <c r="K19" s="47"/>
      <c r="L19" s="47"/>
    </row>
    <row r="20" spans="1:12" s="52" customFormat="1" ht="18">
      <c r="A20" s="47">
        <v>4</v>
      </c>
      <c r="B20" s="60" t="s">
        <v>236</v>
      </c>
      <c r="C20" s="7" t="s">
        <v>255</v>
      </c>
      <c r="D20" s="47"/>
      <c r="E20" s="47"/>
      <c r="F20" s="47"/>
      <c r="G20" s="47"/>
      <c r="H20" s="47"/>
      <c r="I20" s="47"/>
      <c r="J20" s="47"/>
      <c r="K20" s="47"/>
      <c r="L20" s="47"/>
    </row>
    <row r="21" spans="1:12" s="52" customFormat="1" ht="18">
      <c r="A21" s="47">
        <v>4</v>
      </c>
      <c r="B21" s="60" t="s">
        <v>254</v>
      </c>
      <c r="C21" s="7" t="s">
        <v>255</v>
      </c>
      <c r="D21" s="47"/>
      <c r="E21" s="47"/>
      <c r="F21" s="47"/>
      <c r="G21" s="47"/>
      <c r="H21" s="47"/>
      <c r="I21" s="47"/>
      <c r="J21" s="47"/>
      <c r="K21" s="47"/>
      <c r="L21" s="47"/>
    </row>
    <row r="22" spans="1:12" s="52" customFormat="1" ht="18">
      <c r="A22" s="47">
        <v>4</v>
      </c>
      <c r="B22" s="59" t="s">
        <v>249</v>
      </c>
      <c r="C22" s="38" t="s">
        <v>255</v>
      </c>
      <c r="D22" s="47"/>
      <c r="E22" s="47"/>
      <c r="F22" s="47"/>
      <c r="G22" s="47"/>
      <c r="H22" s="47"/>
      <c r="I22" s="47"/>
      <c r="J22" s="47"/>
      <c r="K22" s="47"/>
      <c r="L22" s="47"/>
    </row>
    <row r="23" spans="1:12" s="52" customFormat="1" ht="18">
      <c r="A23" s="47">
        <v>4</v>
      </c>
      <c r="B23" s="60" t="s">
        <v>284</v>
      </c>
      <c r="C23" s="7" t="s">
        <v>255</v>
      </c>
      <c r="D23" s="47"/>
      <c r="E23" s="47"/>
      <c r="F23" s="47"/>
      <c r="G23" s="47"/>
      <c r="H23" s="47"/>
      <c r="I23" s="47"/>
      <c r="J23" s="47"/>
      <c r="K23" s="47"/>
      <c r="L23" s="47"/>
    </row>
    <row r="24" spans="1:12" s="52" customFormat="1" ht="18">
      <c r="A24" s="47">
        <v>4</v>
      </c>
      <c r="B24" s="91" t="s">
        <v>287</v>
      </c>
      <c r="C24" s="7" t="s">
        <v>255</v>
      </c>
      <c r="D24" s="47"/>
      <c r="E24" s="47"/>
      <c r="F24" s="47"/>
      <c r="G24" s="47"/>
      <c r="H24" s="47"/>
      <c r="I24" s="47"/>
      <c r="J24" s="47"/>
      <c r="K24" s="47"/>
      <c r="L24" s="47"/>
    </row>
    <row r="25" spans="1:12" s="52" customFormat="1" ht="18">
      <c r="A25" s="47">
        <v>4</v>
      </c>
      <c r="B25" s="59" t="s">
        <v>153</v>
      </c>
      <c r="C25" s="5" t="s">
        <v>255</v>
      </c>
      <c r="D25" s="47"/>
      <c r="E25" s="47"/>
      <c r="F25" s="47"/>
      <c r="G25" s="47"/>
      <c r="H25" s="47"/>
      <c r="I25" s="47"/>
      <c r="J25" s="47"/>
      <c r="K25" s="47"/>
      <c r="L25" s="47"/>
    </row>
    <row r="26" spans="1:12" s="52" customFormat="1" ht="18">
      <c r="A26" s="47">
        <v>4</v>
      </c>
      <c r="B26" s="59" t="s">
        <v>169</v>
      </c>
      <c r="C26" s="5" t="s">
        <v>295</v>
      </c>
      <c r="D26" s="47"/>
      <c r="E26" s="47"/>
      <c r="F26" s="47"/>
      <c r="G26" s="47"/>
      <c r="H26" s="47"/>
      <c r="I26" s="47"/>
      <c r="J26" s="47"/>
      <c r="K26" s="47"/>
      <c r="L26" s="47"/>
    </row>
    <row r="27" spans="1:12" s="52" customFormat="1" ht="18">
      <c r="A27" s="47">
        <v>1</v>
      </c>
      <c r="B27" s="59" t="s">
        <v>31</v>
      </c>
      <c r="C27" s="5" t="s">
        <v>29</v>
      </c>
      <c r="D27" s="47"/>
      <c r="E27" s="47"/>
      <c r="F27" s="47"/>
      <c r="G27" s="47"/>
      <c r="H27" s="47"/>
      <c r="I27" s="47"/>
      <c r="J27" s="47"/>
      <c r="K27" s="47"/>
      <c r="L27" s="47"/>
    </row>
    <row r="28" spans="1:12" s="52" customFormat="1" ht="18">
      <c r="A28" s="47">
        <v>1</v>
      </c>
      <c r="B28" s="60" t="s">
        <v>28</v>
      </c>
      <c r="C28" s="77" t="s">
        <v>29</v>
      </c>
      <c r="D28" s="47"/>
      <c r="E28" s="47"/>
      <c r="F28" s="47"/>
      <c r="G28" s="47"/>
      <c r="H28" s="47"/>
      <c r="I28" s="47"/>
      <c r="J28" s="47"/>
      <c r="K28" s="47"/>
      <c r="L28" s="47"/>
    </row>
    <row r="29" spans="1:12" s="52" customFormat="1" ht="18">
      <c r="A29" s="47">
        <v>1</v>
      </c>
      <c r="B29" s="60" t="s">
        <v>30</v>
      </c>
      <c r="C29" s="77" t="s">
        <v>29</v>
      </c>
      <c r="D29" s="47"/>
      <c r="E29" s="47"/>
      <c r="F29" s="47"/>
      <c r="G29" s="47"/>
      <c r="H29" s="47"/>
      <c r="I29" s="47"/>
      <c r="J29" s="47"/>
      <c r="K29" s="47"/>
      <c r="L29" s="47"/>
    </row>
    <row r="30" spans="1:12" s="52" customFormat="1" ht="18">
      <c r="A30" s="47">
        <v>1</v>
      </c>
      <c r="B30" s="59" t="s">
        <v>10</v>
      </c>
      <c r="C30" s="5" t="s">
        <v>29</v>
      </c>
      <c r="D30" s="47"/>
      <c r="E30" s="47"/>
      <c r="F30" s="47"/>
      <c r="G30" s="47"/>
      <c r="H30" s="47"/>
      <c r="I30" s="47"/>
      <c r="J30" s="47"/>
      <c r="K30" s="47"/>
      <c r="L30" s="47"/>
    </row>
    <row r="31" spans="1:12" s="52" customFormat="1" ht="18">
      <c r="A31" s="47">
        <v>2</v>
      </c>
      <c r="B31" s="59" t="s">
        <v>147</v>
      </c>
      <c r="C31" s="5" t="s">
        <v>161</v>
      </c>
      <c r="D31" s="47"/>
      <c r="E31" s="47"/>
      <c r="F31" s="47"/>
      <c r="G31" s="47"/>
      <c r="H31" s="47"/>
      <c r="I31" s="47"/>
      <c r="J31" s="47"/>
      <c r="K31" s="47"/>
      <c r="L31" s="47"/>
    </row>
    <row r="32" spans="1:12" s="52" customFormat="1" ht="18">
      <c r="A32" s="47">
        <v>2</v>
      </c>
      <c r="B32" s="59" t="s">
        <v>178</v>
      </c>
      <c r="C32" s="5" t="s">
        <v>161</v>
      </c>
      <c r="D32" s="47"/>
      <c r="E32" s="47"/>
      <c r="F32" s="47"/>
      <c r="G32" s="47"/>
      <c r="H32" s="47"/>
      <c r="I32" s="47"/>
      <c r="J32" s="47"/>
      <c r="K32" s="47"/>
      <c r="L32" s="47"/>
    </row>
    <row r="33" spans="1:12" s="52" customFormat="1" ht="18">
      <c r="A33" s="47">
        <v>2</v>
      </c>
      <c r="B33" s="59" t="s">
        <v>190</v>
      </c>
      <c r="C33" s="5" t="s">
        <v>161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52" customFormat="1" ht="18">
      <c r="A34" s="47">
        <v>3</v>
      </c>
      <c r="B34" s="60" t="s">
        <v>199</v>
      </c>
      <c r="C34" s="77" t="s">
        <v>161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s="52" customFormat="1" ht="18">
      <c r="A35" s="47">
        <v>3</v>
      </c>
      <c r="B35" s="59" t="s">
        <v>250</v>
      </c>
      <c r="C35" s="5" t="s">
        <v>161</v>
      </c>
      <c r="D35" s="47"/>
      <c r="E35" s="47"/>
      <c r="F35" s="47"/>
      <c r="G35" s="47"/>
      <c r="H35" s="47"/>
      <c r="I35" s="47"/>
      <c r="J35" s="47"/>
      <c r="K35" s="47"/>
      <c r="L35" s="47"/>
    </row>
    <row r="36" spans="1:12" s="52" customFormat="1" ht="18">
      <c r="A36" s="47">
        <v>3</v>
      </c>
      <c r="B36" s="60" t="s">
        <v>208</v>
      </c>
      <c r="C36" s="7" t="s">
        <v>161</v>
      </c>
      <c r="D36" s="47"/>
      <c r="E36" s="47"/>
      <c r="F36" s="47"/>
      <c r="G36" s="47"/>
      <c r="H36" s="47"/>
      <c r="I36" s="47"/>
      <c r="J36" s="47"/>
      <c r="K36" s="47"/>
      <c r="L36" s="47"/>
    </row>
    <row r="37" spans="1:12" s="52" customFormat="1" ht="18">
      <c r="A37" s="47">
        <v>4</v>
      </c>
      <c r="B37" s="59" t="s">
        <v>241</v>
      </c>
      <c r="C37" s="38" t="s">
        <v>161</v>
      </c>
      <c r="D37" s="47"/>
      <c r="E37" s="47"/>
      <c r="F37" s="47"/>
      <c r="G37" s="47"/>
      <c r="H37" s="47"/>
      <c r="I37" s="47"/>
      <c r="J37" s="47"/>
      <c r="K37" s="47"/>
      <c r="L37" s="47"/>
    </row>
    <row r="38" spans="1:3" s="47" customFormat="1" ht="18">
      <c r="A38" s="47">
        <v>4</v>
      </c>
      <c r="B38" s="60" t="s">
        <v>209</v>
      </c>
      <c r="C38" s="7" t="s">
        <v>161</v>
      </c>
    </row>
    <row r="39" spans="1:12" s="52" customFormat="1" ht="18">
      <c r="A39" s="47">
        <v>4</v>
      </c>
      <c r="B39" s="60" t="s">
        <v>242</v>
      </c>
      <c r="C39" s="7" t="s">
        <v>161</v>
      </c>
      <c r="D39" s="47"/>
      <c r="E39" s="47"/>
      <c r="F39" s="47"/>
      <c r="G39" s="47"/>
      <c r="H39" s="47"/>
      <c r="I39" s="47"/>
      <c r="J39" s="47"/>
      <c r="K39" s="47"/>
      <c r="L39" s="47"/>
    </row>
    <row r="40" spans="1:12" s="52" customFormat="1" ht="18">
      <c r="A40" s="47">
        <v>4</v>
      </c>
      <c r="B40" s="60" t="s">
        <v>247</v>
      </c>
      <c r="C40" s="7" t="s">
        <v>161</v>
      </c>
      <c r="D40" s="47"/>
      <c r="E40" s="47"/>
      <c r="F40" s="47"/>
      <c r="G40" s="47"/>
      <c r="H40" s="47"/>
      <c r="I40" s="47"/>
      <c r="J40" s="47"/>
      <c r="K40" s="47"/>
      <c r="L40" s="47"/>
    </row>
    <row r="41" spans="1:3" s="85" customFormat="1" ht="18">
      <c r="A41" s="47">
        <v>4</v>
      </c>
      <c r="B41" s="60" t="s">
        <v>181</v>
      </c>
      <c r="C41" s="7" t="s">
        <v>161</v>
      </c>
    </row>
    <row r="42" spans="1:12" s="52" customFormat="1" ht="18">
      <c r="A42" s="47">
        <v>4</v>
      </c>
      <c r="B42" s="59" t="s">
        <v>197</v>
      </c>
      <c r="C42" s="38" t="s">
        <v>161</v>
      </c>
      <c r="D42" s="47"/>
      <c r="E42" s="47"/>
      <c r="F42" s="47"/>
      <c r="G42" s="47"/>
      <c r="H42" s="47"/>
      <c r="I42" s="47"/>
      <c r="J42" s="47"/>
      <c r="K42" s="47"/>
      <c r="L42" s="47"/>
    </row>
    <row r="43" spans="1:3" s="47" customFormat="1" ht="18">
      <c r="A43" s="47">
        <v>4</v>
      </c>
      <c r="B43" s="60" t="s">
        <v>203</v>
      </c>
      <c r="C43" s="7" t="s">
        <v>161</v>
      </c>
    </row>
    <row r="44" spans="1:12" s="52" customFormat="1" ht="18">
      <c r="A44" s="47">
        <v>4</v>
      </c>
      <c r="B44" s="59" t="s">
        <v>96</v>
      </c>
      <c r="C44" s="38" t="s">
        <v>161</v>
      </c>
      <c r="D44" s="47"/>
      <c r="E44" s="47"/>
      <c r="F44" s="47"/>
      <c r="G44" s="47"/>
      <c r="H44" s="47"/>
      <c r="I44" s="47"/>
      <c r="J44" s="47"/>
      <c r="K44" s="47"/>
      <c r="L44" s="47"/>
    </row>
    <row r="45" spans="1:3" s="47" customFormat="1" ht="18">
      <c r="A45" s="47">
        <v>4</v>
      </c>
      <c r="B45" s="59" t="s">
        <v>177</v>
      </c>
      <c r="C45" s="5" t="s">
        <v>161</v>
      </c>
    </row>
    <row r="46" spans="1:12" s="52" customFormat="1" ht="18">
      <c r="A46" s="47">
        <v>4</v>
      </c>
      <c r="B46" s="60" t="s">
        <v>174</v>
      </c>
      <c r="C46" s="7" t="s">
        <v>161</v>
      </c>
      <c r="D46" s="47"/>
      <c r="E46" s="47"/>
      <c r="F46" s="47"/>
      <c r="G46" s="47"/>
      <c r="H46" s="47"/>
      <c r="I46" s="47"/>
      <c r="J46" s="47"/>
      <c r="K46" s="47"/>
      <c r="L46" s="47"/>
    </row>
    <row r="47" spans="1:3" s="52" customFormat="1" ht="18">
      <c r="A47" s="47">
        <v>4</v>
      </c>
      <c r="B47" s="66" t="s">
        <v>260</v>
      </c>
      <c r="C47" s="10" t="s">
        <v>161</v>
      </c>
    </row>
    <row r="48" spans="1:12" s="52" customFormat="1" ht="18">
      <c r="A48" s="47">
        <v>4</v>
      </c>
      <c r="B48" s="59" t="s">
        <v>240</v>
      </c>
      <c r="C48" s="5" t="s">
        <v>161</v>
      </c>
      <c r="D48" s="47"/>
      <c r="E48" s="47"/>
      <c r="F48" s="47"/>
      <c r="G48" s="47"/>
      <c r="H48" s="47"/>
      <c r="I48" s="47"/>
      <c r="J48" s="47"/>
      <c r="K48" s="47"/>
      <c r="L48" s="47"/>
    </row>
    <row r="49" spans="1:12" s="52" customFormat="1" ht="18">
      <c r="A49" s="47">
        <v>4</v>
      </c>
      <c r="B49" s="60" t="s">
        <v>259</v>
      </c>
      <c r="C49" s="7" t="s">
        <v>161</v>
      </c>
      <c r="D49" s="47"/>
      <c r="E49" s="47"/>
      <c r="F49" s="47"/>
      <c r="G49" s="47"/>
      <c r="H49" s="47"/>
      <c r="I49" s="47"/>
      <c r="J49" s="47"/>
      <c r="K49" s="47"/>
      <c r="L49" s="47"/>
    </row>
    <row r="50" spans="1:12" s="52" customFormat="1" ht="18">
      <c r="A50" s="47">
        <v>1</v>
      </c>
      <c r="B50" s="59" t="s">
        <v>12</v>
      </c>
      <c r="C50" s="5" t="s">
        <v>136</v>
      </c>
      <c r="D50" s="47"/>
      <c r="E50" s="47"/>
      <c r="F50" s="47"/>
      <c r="G50" s="47"/>
      <c r="H50" s="47"/>
      <c r="I50" s="47"/>
      <c r="J50" s="47"/>
      <c r="K50" s="47"/>
      <c r="L50" s="47"/>
    </row>
    <row r="51" spans="1:12" s="52" customFormat="1" ht="18">
      <c r="A51" s="47">
        <v>1</v>
      </c>
      <c r="B51" s="60" t="s">
        <v>36</v>
      </c>
      <c r="C51" s="7" t="s">
        <v>136</v>
      </c>
      <c r="D51" s="47"/>
      <c r="E51" s="47"/>
      <c r="F51" s="47"/>
      <c r="G51" s="47"/>
      <c r="H51" s="47"/>
      <c r="I51" s="47"/>
      <c r="J51" s="47"/>
      <c r="K51" s="47"/>
      <c r="L51" s="47"/>
    </row>
    <row r="52" spans="1:12" s="52" customFormat="1" ht="18">
      <c r="A52" s="47">
        <v>2</v>
      </c>
      <c r="B52" s="60" t="s">
        <v>32</v>
      </c>
      <c r="C52" s="7" t="s">
        <v>136</v>
      </c>
      <c r="D52" s="47"/>
      <c r="E52" s="47"/>
      <c r="F52" s="47"/>
      <c r="G52" s="47"/>
      <c r="H52" s="47"/>
      <c r="I52" s="47"/>
      <c r="J52" s="47"/>
      <c r="K52" s="47"/>
      <c r="L52" s="47"/>
    </row>
    <row r="53" spans="1:12" s="52" customFormat="1" ht="18">
      <c r="A53" s="47">
        <v>2</v>
      </c>
      <c r="B53" s="59" t="s">
        <v>101</v>
      </c>
      <c r="C53" s="5" t="s">
        <v>136</v>
      </c>
      <c r="D53" s="47"/>
      <c r="E53" s="47"/>
      <c r="F53" s="47"/>
      <c r="G53" s="47"/>
      <c r="H53" s="47"/>
      <c r="I53" s="47"/>
      <c r="J53" s="47"/>
      <c r="K53" s="47"/>
      <c r="L53" s="47"/>
    </row>
    <row r="54" spans="1:12" s="52" customFormat="1" ht="18">
      <c r="A54" s="47">
        <v>2</v>
      </c>
      <c r="B54" s="60" t="s">
        <v>134</v>
      </c>
      <c r="C54" s="7" t="s">
        <v>136</v>
      </c>
      <c r="D54" s="47"/>
      <c r="E54" s="47"/>
      <c r="F54" s="47"/>
      <c r="G54" s="47"/>
      <c r="H54" s="47"/>
      <c r="I54" s="47"/>
      <c r="J54" s="47"/>
      <c r="K54" s="47"/>
      <c r="L54" s="47"/>
    </row>
    <row r="55" spans="1:3" s="85" customFormat="1" ht="18">
      <c r="A55" s="47">
        <v>2</v>
      </c>
      <c r="B55" s="60" t="s">
        <v>97</v>
      </c>
      <c r="C55" s="7" t="s">
        <v>136</v>
      </c>
    </row>
    <row r="56" spans="1:12" s="52" customFormat="1" ht="18">
      <c r="A56" s="47">
        <v>3</v>
      </c>
      <c r="B56" s="59" t="s">
        <v>135</v>
      </c>
      <c r="C56" s="5" t="s">
        <v>136</v>
      </c>
      <c r="D56" s="47"/>
      <c r="E56" s="47"/>
      <c r="F56" s="47"/>
      <c r="G56" s="47"/>
      <c r="H56" s="47"/>
      <c r="I56" s="47"/>
      <c r="J56" s="47"/>
      <c r="K56" s="47"/>
      <c r="L56" s="47"/>
    </row>
    <row r="57" spans="1:12" s="52" customFormat="1" ht="18">
      <c r="A57" s="47">
        <v>3</v>
      </c>
      <c r="B57" s="60" t="s">
        <v>131</v>
      </c>
      <c r="C57" s="7" t="s">
        <v>136</v>
      </c>
      <c r="D57" s="47"/>
      <c r="E57" s="47"/>
      <c r="F57" s="47"/>
      <c r="G57" s="47"/>
      <c r="H57" s="47"/>
      <c r="I57" s="47"/>
      <c r="J57" s="47"/>
      <c r="K57" s="47"/>
      <c r="L57" s="47"/>
    </row>
    <row r="58" spans="1:12" s="52" customFormat="1" ht="18">
      <c r="A58" s="47">
        <v>4</v>
      </c>
      <c r="B58" s="59" t="s">
        <v>239</v>
      </c>
      <c r="C58" s="5" t="s">
        <v>136</v>
      </c>
      <c r="D58" s="47"/>
      <c r="E58" s="47"/>
      <c r="F58" s="47"/>
      <c r="G58" s="47"/>
      <c r="H58" s="47"/>
      <c r="I58" s="47"/>
      <c r="J58" s="47"/>
      <c r="K58" s="47"/>
      <c r="L58" s="47"/>
    </row>
    <row r="59" spans="1:3" s="85" customFormat="1" ht="18">
      <c r="A59" s="47">
        <v>4</v>
      </c>
      <c r="B59" s="59" t="s">
        <v>245</v>
      </c>
      <c r="C59" s="5" t="s">
        <v>228</v>
      </c>
    </row>
    <row r="60" spans="1:12" s="52" customFormat="1" ht="18">
      <c r="A60" s="47">
        <v>4</v>
      </c>
      <c r="B60" s="59" t="s">
        <v>227</v>
      </c>
      <c r="C60" s="5" t="s">
        <v>228</v>
      </c>
      <c r="D60" s="47"/>
      <c r="E60" s="47"/>
      <c r="F60" s="47"/>
      <c r="G60" s="47"/>
      <c r="H60" s="47"/>
      <c r="I60" s="47"/>
      <c r="J60" s="47"/>
      <c r="K60" s="47"/>
      <c r="L60" s="47"/>
    </row>
    <row r="61" spans="1:12" s="52" customFormat="1" ht="18">
      <c r="A61" s="47">
        <v>4</v>
      </c>
      <c r="B61" s="59" t="s">
        <v>182</v>
      </c>
      <c r="C61" s="38" t="s">
        <v>180</v>
      </c>
      <c r="D61" s="47"/>
      <c r="E61" s="47"/>
      <c r="F61" s="47"/>
      <c r="G61" s="47"/>
      <c r="H61" s="47"/>
      <c r="I61" s="47"/>
      <c r="J61" s="47"/>
      <c r="K61" s="47"/>
      <c r="L61" s="47"/>
    </row>
    <row r="62" spans="1:3" s="85" customFormat="1" ht="18">
      <c r="A62" s="47">
        <v>4</v>
      </c>
      <c r="B62" s="60" t="s">
        <v>183</v>
      </c>
      <c r="C62" s="7" t="s">
        <v>180</v>
      </c>
    </row>
    <row r="63" spans="1:12" s="52" customFormat="1" ht="18">
      <c r="A63" s="47">
        <v>4</v>
      </c>
      <c r="B63" s="60" t="s">
        <v>179</v>
      </c>
      <c r="C63" s="7" t="s">
        <v>180</v>
      </c>
      <c r="D63" s="47"/>
      <c r="E63" s="47"/>
      <c r="F63" s="47"/>
      <c r="G63" s="47"/>
      <c r="H63" s="47"/>
      <c r="I63" s="47"/>
      <c r="J63" s="47"/>
      <c r="K63" s="47"/>
      <c r="L63" s="47"/>
    </row>
    <row r="64" spans="1:12" s="52" customFormat="1" ht="18">
      <c r="A64" s="47">
        <v>4</v>
      </c>
      <c r="B64" s="93" t="s">
        <v>253</v>
      </c>
      <c r="C64" s="79" t="s">
        <v>180</v>
      </c>
      <c r="D64" s="47"/>
      <c r="E64" s="47"/>
      <c r="F64" s="47"/>
      <c r="G64" s="47"/>
      <c r="H64" s="47"/>
      <c r="I64" s="47"/>
      <c r="J64" s="47"/>
      <c r="K64" s="47"/>
      <c r="L64" s="47"/>
    </row>
    <row r="65" spans="1:12" s="52" customFormat="1" ht="18">
      <c r="A65" s="47">
        <v>3</v>
      </c>
      <c r="B65" s="93" t="s">
        <v>194</v>
      </c>
      <c r="C65" s="79" t="s">
        <v>100</v>
      </c>
      <c r="D65" s="47"/>
      <c r="E65" s="47"/>
      <c r="F65" s="47"/>
      <c r="G65" s="47"/>
      <c r="H65" s="47"/>
      <c r="I65" s="47"/>
      <c r="J65" s="47"/>
      <c r="K65" s="47"/>
      <c r="L65" s="47"/>
    </row>
    <row r="66" spans="1:12" s="52" customFormat="1" ht="18">
      <c r="A66" s="47">
        <v>3</v>
      </c>
      <c r="B66" s="59" t="s">
        <v>103</v>
      </c>
      <c r="C66" s="38" t="s">
        <v>100</v>
      </c>
      <c r="D66" s="47"/>
      <c r="E66" s="47"/>
      <c r="F66" s="47"/>
      <c r="G66" s="47"/>
      <c r="H66" s="47"/>
      <c r="I66" s="47"/>
      <c r="J66" s="47"/>
      <c r="K66" s="47"/>
      <c r="L66" s="47"/>
    </row>
    <row r="67" spans="1:3" s="85" customFormat="1" ht="18">
      <c r="A67" s="47">
        <v>4</v>
      </c>
      <c r="B67" s="59" t="s">
        <v>232</v>
      </c>
      <c r="C67" s="38" t="s">
        <v>100</v>
      </c>
    </row>
    <row r="68" spans="1:3" s="47" customFormat="1" ht="18">
      <c r="A68" s="47">
        <v>4</v>
      </c>
      <c r="B68" s="93" t="s">
        <v>273</v>
      </c>
      <c r="C68" s="79" t="s">
        <v>100</v>
      </c>
    </row>
    <row r="69" spans="1:3" s="47" customFormat="1" ht="18">
      <c r="A69" s="47">
        <v>4</v>
      </c>
      <c r="B69" s="59" t="s">
        <v>272</v>
      </c>
      <c r="C69" s="5" t="s">
        <v>100</v>
      </c>
    </row>
    <row r="70" spans="1:3" s="85" customFormat="1" ht="18">
      <c r="A70" s="47">
        <v>4</v>
      </c>
      <c r="B70" s="60" t="s">
        <v>231</v>
      </c>
      <c r="C70" s="7" t="s">
        <v>100</v>
      </c>
    </row>
    <row r="71" spans="1:3" s="47" customFormat="1" ht="18">
      <c r="A71" s="47">
        <v>4</v>
      </c>
      <c r="B71" s="59" t="s">
        <v>202</v>
      </c>
      <c r="C71" s="5" t="s">
        <v>100</v>
      </c>
    </row>
    <row r="72" spans="1:3" s="47" customFormat="1" ht="18">
      <c r="A72" s="47">
        <v>4</v>
      </c>
      <c r="B72" s="59" t="s">
        <v>271</v>
      </c>
      <c r="C72" s="38" t="s">
        <v>100</v>
      </c>
    </row>
    <row r="73" spans="1:13" s="49" customFormat="1" ht="18">
      <c r="A73" s="47">
        <v>4</v>
      </c>
      <c r="B73" s="60" t="s">
        <v>270</v>
      </c>
      <c r="C73" s="7" t="s">
        <v>100</v>
      </c>
      <c r="D73" s="50"/>
      <c r="E73" s="50"/>
      <c r="F73" s="50"/>
      <c r="G73" s="50"/>
      <c r="H73" s="50"/>
      <c r="I73" s="50"/>
      <c r="J73" s="50"/>
      <c r="K73" s="50"/>
      <c r="L73" s="50"/>
      <c r="M73" s="51"/>
    </row>
    <row r="74" spans="1:3" ht="18">
      <c r="A74" s="47">
        <v>4</v>
      </c>
      <c r="B74" s="59" t="s">
        <v>218</v>
      </c>
      <c r="C74" s="38" t="s">
        <v>100</v>
      </c>
    </row>
    <row r="75" spans="1:13" s="48" customFormat="1" ht="18">
      <c r="A75" s="47">
        <v>4</v>
      </c>
      <c r="B75" s="59" t="s">
        <v>278</v>
      </c>
      <c r="C75" s="38" t="s">
        <v>100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s="48" customFormat="1" ht="18">
      <c r="A76" s="47">
        <v>4</v>
      </c>
      <c r="B76" s="59" t="s">
        <v>219</v>
      </c>
      <c r="C76" s="38" t="s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s="49" customFormat="1" ht="18">
      <c r="A77" s="47">
        <v>1</v>
      </c>
      <c r="B77" s="59" t="s">
        <v>7</v>
      </c>
      <c r="C77" s="38" t="s">
        <v>8</v>
      </c>
      <c r="D77" s="50"/>
      <c r="E77" s="50"/>
      <c r="F77" s="50"/>
      <c r="G77" s="50"/>
      <c r="H77" s="50"/>
      <c r="I77" s="50"/>
      <c r="J77" s="50"/>
      <c r="K77" s="50"/>
      <c r="L77" s="50"/>
      <c r="M77" s="51"/>
    </row>
    <row r="78" spans="1:3" ht="18">
      <c r="A78" s="47">
        <v>1</v>
      </c>
      <c r="B78" s="60" t="s">
        <v>121</v>
      </c>
      <c r="C78" s="7" t="s">
        <v>8</v>
      </c>
    </row>
    <row r="79" spans="1:13" s="48" customFormat="1" ht="18">
      <c r="A79" s="47">
        <v>1</v>
      </c>
      <c r="B79" s="60" t="s">
        <v>102</v>
      </c>
      <c r="C79" s="7" t="s">
        <v>8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s="49" customFormat="1" ht="18">
      <c r="A80" s="47">
        <v>3</v>
      </c>
      <c r="B80" s="59" t="s">
        <v>195</v>
      </c>
      <c r="C80" s="5" t="s">
        <v>8</v>
      </c>
      <c r="D80" s="50"/>
      <c r="E80" s="50"/>
      <c r="F80" s="50"/>
      <c r="G80" s="50"/>
      <c r="H80" s="50"/>
      <c r="I80" s="50"/>
      <c r="J80" s="50"/>
      <c r="K80" s="50"/>
      <c r="L80" s="50"/>
      <c r="M80" s="51"/>
    </row>
    <row r="81" spans="1:13" s="49" customFormat="1" ht="18">
      <c r="A81" s="47">
        <v>3</v>
      </c>
      <c r="B81" s="60" t="s">
        <v>117</v>
      </c>
      <c r="C81" s="7" t="s">
        <v>8</v>
      </c>
      <c r="D81" s="50"/>
      <c r="E81" s="50"/>
      <c r="F81" s="50"/>
      <c r="G81" s="50"/>
      <c r="H81" s="50"/>
      <c r="I81" s="50"/>
      <c r="J81" s="50"/>
      <c r="K81" s="50"/>
      <c r="L81" s="50"/>
      <c r="M81" s="51"/>
    </row>
    <row r="82" spans="1:3" ht="18">
      <c r="A82" s="47">
        <v>4</v>
      </c>
      <c r="B82" s="60" t="s">
        <v>184</v>
      </c>
      <c r="C82" s="7" t="s">
        <v>8</v>
      </c>
    </row>
    <row r="83" spans="1:3" ht="18">
      <c r="A83" s="47">
        <v>4</v>
      </c>
      <c r="B83" s="59" t="s">
        <v>175</v>
      </c>
      <c r="C83" s="5" t="s">
        <v>8</v>
      </c>
    </row>
    <row r="84" spans="1:3" ht="18">
      <c r="A84" s="47">
        <v>4</v>
      </c>
      <c r="B84" s="60" t="s">
        <v>114</v>
      </c>
      <c r="C84" s="7" t="s">
        <v>8</v>
      </c>
    </row>
    <row r="85" spans="1:3" ht="18">
      <c r="A85" s="47">
        <v>4</v>
      </c>
      <c r="B85" s="60" t="s">
        <v>290</v>
      </c>
      <c r="C85" s="7" t="s">
        <v>8</v>
      </c>
    </row>
    <row r="86" spans="1:3" ht="18">
      <c r="A86" s="47">
        <v>4</v>
      </c>
      <c r="B86" s="59" t="s">
        <v>288</v>
      </c>
      <c r="C86" s="5" t="s">
        <v>8</v>
      </c>
    </row>
    <row r="87" spans="1:3" ht="18">
      <c r="A87" s="47">
        <v>4</v>
      </c>
      <c r="B87" s="60" t="s">
        <v>149</v>
      </c>
      <c r="C87" s="7" t="s">
        <v>8</v>
      </c>
    </row>
    <row r="88" spans="1:3" ht="18">
      <c r="A88" s="47">
        <v>4</v>
      </c>
      <c r="B88" s="59" t="s">
        <v>220</v>
      </c>
      <c r="C88" s="5" t="s">
        <v>8</v>
      </c>
    </row>
    <row r="89" spans="1:3" ht="18">
      <c r="A89" s="47">
        <v>4</v>
      </c>
      <c r="B89" s="59" t="s">
        <v>222</v>
      </c>
      <c r="C89" s="5" t="s">
        <v>8</v>
      </c>
    </row>
    <row r="90" spans="1:3" ht="18">
      <c r="A90" s="47">
        <v>4</v>
      </c>
      <c r="B90" s="60" t="s">
        <v>145</v>
      </c>
      <c r="C90" s="7" t="s">
        <v>8</v>
      </c>
    </row>
    <row r="91" spans="1:3" ht="18">
      <c r="A91" s="47">
        <v>4</v>
      </c>
      <c r="B91" s="60" t="s">
        <v>127</v>
      </c>
      <c r="C91" s="7" t="s">
        <v>8</v>
      </c>
    </row>
    <row r="92" spans="1:3" ht="18">
      <c r="A92" s="47">
        <v>4</v>
      </c>
      <c r="B92" s="59" t="s">
        <v>207</v>
      </c>
      <c r="C92" s="5" t="s">
        <v>8</v>
      </c>
    </row>
    <row r="93" spans="1:3" ht="18">
      <c r="A93" s="47">
        <v>4</v>
      </c>
      <c r="B93" s="59" t="s">
        <v>201</v>
      </c>
      <c r="C93" s="5" t="s">
        <v>8</v>
      </c>
    </row>
    <row r="94" spans="1:3" ht="18">
      <c r="A94" s="47">
        <v>4</v>
      </c>
      <c r="B94" s="59" t="s">
        <v>223</v>
      </c>
      <c r="C94" s="5" t="s">
        <v>8</v>
      </c>
    </row>
    <row r="95" spans="1:3" ht="18">
      <c r="A95" s="47">
        <v>2</v>
      </c>
      <c r="B95" s="59" t="s">
        <v>123</v>
      </c>
      <c r="C95" s="5" t="s">
        <v>23</v>
      </c>
    </row>
    <row r="96" spans="1:3" ht="18">
      <c r="A96" s="47">
        <v>3</v>
      </c>
      <c r="B96" s="59" t="s">
        <v>221</v>
      </c>
      <c r="C96" s="5" t="s">
        <v>23</v>
      </c>
    </row>
    <row r="97" spans="1:3" ht="18">
      <c r="A97" s="47">
        <v>3</v>
      </c>
      <c r="B97" s="59" t="s">
        <v>129</v>
      </c>
      <c r="C97" s="5" t="s">
        <v>23</v>
      </c>
    </row>
    <row r="98" spans="1:3" ht="18">
      <c r="A98" s="47">
        <v>3</v>
      </c>
      <c r="B98" s="59" t="s">
        <v>186</v>
      </c>
      <c r="C98" s="5" t="s">
        <v>23</v>
      </c>
    </row>
    <row r="99" spans="1:3" ht="18">
      <c r="A99" s="47">
        <v>3</v>
      </c>
      <c r="B99" s="59" t="s">
        <v>191</v>
      </c>
      <c r="C99" s="5" t="s">
        <v>23</v>
      </c>
    </row>
    <row r="100" spans="1:3" ht="18">
      <c r="A100" s="47">
        <v>3</v>
      </c>
      <c r="B100" s="66" t="s">
        <v>144</v>
      </c>
      <c r="C100" s="5" t="s">
        <v>23</v>
      </c>
    </row>
    <row r="101" spans="1:3" ht="18">
      <c r="A101" s="47">
        <v>3</v>
      </c>
      <c r="B101" s="59" t="s">
        <v>226</v>
      </c>
      <c r="C101" s="5" t="s">
        <v>23</v>
      </c>
    </row>
    <row r="102" spans="1:3" ht="18">
      <c r="A102" s="47">
        <v>4</v>
      </c>
      <c r="B102" s="59" t="s">
        <v>188</v>
      </c>
      <c r="C102" s="5" t="s">
        <v>23</v>
      </c>
    </row>
    <row r="103" spans="1:3" ht="18">
      <c r="A103" s="47">
        <v>4</v>
      </c>
      <c r="B103" s="59" t="s">
        <v>172</v>
      </c>
      <c r="C103" s="5" t="s">
        <v>23</v>
      </c>
    </row>
    <row r="104" spans="1:3" ht="18">
      <c r="A104" s="47">
        <v>2</v>
      </c>
      <c r="B104" s="59" t="s">
        <v>22</v>
      </c>
      <c r="C104" s="5" t="s">
        <v>23</v>
      </c>
    </row>
    <row r="105" spans="1:3" ht="18">
      <c r="A105" s="47">
        <v>3</v>
      </c>
      <c r="B105" s="59" t="s">
        <v>27</v>
      </c>
      <c r="C105" s="5" t="s">
        <v>23</v>
      </c>
    </row>
    <row r="106" spans="1:3" ht="18">
      <c r="A106" s="47">
        <v>3</v>
      </c>
      <c r="B106" s="59" t="s">
        <v>34</v>
      </c>
      <c r="C106" s="5" t="s">
        <v>23</v>
      </c>
    </row>
    <row r="107" spans="1:3" ht="18">
      <c r="A107" s="47">
        <v>2</v>
      </c>
      <c r="B107" s="59" t="s">
        <v>18</v>
      </c>
      <c r="C107" s="5" t="s">
        <v>14</v>
      </c>
    </row>
    <row r="108" spans="1:3" ht="18">
      <c r="A108" s="47">
        <v>2</v>
      </c>
      <c r="B108" s="59" t="s">
        <v>15</v>
      </c>
      <c r="C108" s="5" t="s">
        <v>14</v>
      </c>
    </row>
    <row r="109" spans="1:3" ht="18">
      <c r="A109" s="47">
        <v>2</v>
      </c>
      <c r="B109" s="59" t="s">
        <v>116</v>
      </c>
      <c r="C109" s="5" t="s">
        <v>198</v>
      </c>
    </row>
    <row r="110" spans="1:3" ht="18">
      <c r="A110" s="47">
        <v>2</v>
      </c>
      <c r="B110" s="59" t="s">
        <v>87</v>
      </c>
      <c r="C110" s="5" t="s">
        <v>14</v>
      </c>
    </row>
    <row r="111" spans="1:3" ht="18">
      <c r="A111" s="47">
        <v>2</v>
      </c>
      <c r="B111" s="59" t="s">
        <v>13</v>
      </c>
      <c r="C111" s="5" t="s">
        <v>14</v>
      </c>
    </row>
    <row r="112" spans="1:3" ht="18">
      <c r="A112" s="47">
        <v>3</v>
      </c>
      <c r="B112" s="59" t="s">
        <v>37</v>
      </c>
      <c r="C112" s="5" t="s">
        <v>14</v>
      </c>
    </row>
    <row r="113" spans="1:3" ht="18">
      <c r="A113" s="47">
        <v>4</v>
      </c>
      <c r="B113" s="59" t="s">
        <v>274</v>
      </c>
      <c r="C113" s="5" t="s">
        <v>198</v>
      </c>
    </row>
    <row r="114" spans="1:3" ht="18">
      <c r="A114" s="47">
        <v>4</v>
      </c>
      <c r="B114" s="59" t="s">
        <v>251</v>
      </c>
      <c r="C114" s="5" t="s">
        <v>198</v>
      </c>
    </row>
    <row r="115" spans="1:3" ht="18">
      <c r="A115" s="47">
        <v>4</v>
      </c>
      <c r="B115" s="59" t="s">
        <v>277</v>
      </c>
      <c r="C115" s="5" t="s">
        <v>198</v>
      </c>
    </row>
    <row r="116" spans="1:3" ht="18">
      <c r="A116" s="47">
        <v>2</v>
      </c>
      <c r="B116" s="59" t="s">
        <v>16</v>
      </c>
      <c r="C116" s="5" t="s">
        <v>156</v>
      </c>
    </row>
    <row r="117" spans="1:3" ht="18">
      <c r="A117" s="47">
        <v>3</v>
      </c>
      <c r="B117" s="59" t="s">
        <v>26</v>
      </c>
      <c r="C117" s="5" t="s">
        <v>156</v>
      </c>
    </row>
    <row r="118" spans="1:3" ht="18">
      <c r="A118" s="47">
        <v>1</v>
      </c>
      <c r="B118" s="59" t="s">
        <v>187</v>
      </c>
      <c r="C118" s="5" t="s">
        <v>156</v>
      </c>
    </row>
    <row r="119" spans="1:3" ht="18">
      <c r="A119" s="47">
        <v>3</v>
      </c>
      <c r="B119" s="102" t="s">
        <v>160</v>
      </c>
      <c r="C119" s="5" t="s">
        <v>156</v>
      </c>
    </row>
    <row r="120" spans="1:3" ht="18">
      <c r="A120" s="47">
        <v>3</v>
      </c>
      <c r="B120" s="59" t="s">
        <v>205</v>
      </c>
      <c r="C120" s="5" t="s">
        <v>156</v>
      </c>
    </row>
    <row r="121" spans="1:3" ht="18">
      <c r="A121" s="47">
        <v>4</v>
      </c>
      <c r="B121" s="59" t="s">
        <v>286</v>
      </c>
      <c r="C121" s="5" t="s">
        <v>156</v>
      </c>
    </row>
    <row r="122" spans="1:3" ht="18">
      <c r="A122" s="47">
        <v>4</v>
      </c>
      <c r="B122" s="59" t="s">
        <v>283</v>
      </c>
      <c r="C122" s="5" t="s">
        <v>156</v>
      </c>
    </row>
    <row r="123" spans="1:3" ht="18">
      <c r="A123" s="47">
        <v>4</v>
      </c>
      <c r="B123" s="59" t="s">
        <v>282</v>
      </c>
      <c r="C123" s="5" t="s">
        <v>156</v>
      </c>
    </row>
    <row r="124" spans="1:3" ht="18">
      <c r="A124" s="47">
        <v>4</v>
      </c>
      <c r="B124" s="59" t="s">
        <v>214</v>
      </c>
      <c r="C124" s="5" t="s">
        <v>156</v>
      </c>
    </row>
    <row r="125" spans="1:3" ht="18">
      <c r="A125" s="47">
        <v>4</v>
      </c>
      <c r="B125" s="59" t="s">
        <v>200</v>
      </c>
      <c r="C125" s="5" t="s">
        <v>156</v>
      </c>
    </row>
    <row r="126" spans="1:3" ht="18">
      <c r="A126" s="47">
        <v>4</v>
      </c>
      <c r="B126" s="59" t="s">
        <v>155</v>
      </c>
      <c r="C126" s="5" t="s">
        <v>156</v>
      </c>
    </row>
    <row r="127" spans="1:3" ht="18">
      <c r="A127" s="47">
        <v>4</v>
      </c>
      <c r="B127" s="59" t="s">
        <v>166</v>
      </c>
      <c r="C127" s="5" t="s">
        <v>156</v>
      </c>
    </row>
    <row r="128" spans="1:3" ht="18">
      <c r="A128" s="47">
        <v>4</v>
      </c>
      <c r="B128" s="59" t="s">
        <v>204</v>
      </c>
      <c r="C128" s="5" t="s">
        <v>156</v>
      </c>
    </row>
    <row r="129" spans="1:3" ht="18">
      <c r="A129" s="47">
        <v>4</v>
      </c>
      <c r="B129" s="59" t="s">
        <v>256</v>
      </c>
      <c r="C129" s="5" t="s">
        <v>156</v>
      </c>
    </row>
    <row r="130" spans="1:3" ht="18">
      <c r="A130" s="47">
        <v>4</v>
      </c>
      <c r="B130" s="59" t="s">
        <v>280</v>
      </c>
      <c r="C130" s="101" t="s">
        <v>276</v>
      </c>
    </row>
    <row r="131" spans="1:3" ht="18">
      <c r="A131" s="47">
        <v>4</v>
      </c>
      <c r="B131" s="59" t="s">
        <v>281</v>
      </c>
      <c r="C131" s="101" t="s">
        <v>276</v>
      </c>
    </row>
    <row r="132" spans="1:3" ht="18">
      <c r="A132" s="47">
        <v>4</v>
      </c>
      <c r="B132" s="59" t="s">
        <v>275</v>
      </c>
      <c r="C132" s="101" t="s">
        <v>276</v>
      </c>
    </row>
    <row r="133" spans="1:3" ht="18">
      <c r="A133" s="47">
        <v>1</v>
      </c>
      <c r="B133" s="59" t="s">
        <v>120</v>
      </c>
      <c r="C133" s="5" t="s">
        <v>35</v>
      </c>
    </row>
    <row r="134" spans="1:3" ht="18">
      <c r="A134" s="47">
        <v>2</v>
      </c>
      <c r="B134" s="103" t="s">
        <v>159</v>
      </c>
      <c r="C134" s="5" t="s">
        <v>35</v>
      </c>
    </row>
    <row r="135" spans="1:3" ht="18">
      <c r="A135" s="47">
        <v>2</v>
      </c>
      <c r="B135" s="59" t="s">
        <v>118</v>
      </c>
      <c r="C135" s="5" t="s">
        <v>35</v>
      </c>
    </row>
    <row r="136" spans="1:3" ht="18">
      <c r="A136" s="47">
        <v>3</v>
      </c>
      <c r="B136" s="59" t="s">
        <v>125</v>
      </c>
      <c r="C136" s="5" t="s">
        <v>35</v>
      </c>
    </row>
    <row r="137" spans="1:3" ht="18">
      <c r="A137" s="47">
        <v>3</v>
      </c>
      <c r="B137" s="86" t="s">
        <v>140</v>
      </c>
      <c r="C137" s="5" t="s">
        <v>141</v>
      </c>
    </row>
    <row r="138" spans="1:3" ht="18">
      <c r="A138" s="47">
        <v>3</v>
      </c>
      <c r="B138" s="59" t="s">
        <v>148</v>
      </c>
      <c r="C138" s="5" t="s">
        <v>141</v>
      </c>
    </row>
    <row r="139" spans="1:3" ht="18">
      <c r="A139" s="47">
        <v>3</v>
      </c>
      <c r="B139" s="59" t="s">
        <v>150</v>
      </c>
      <c r="C139" s="5" t="s">
        <v>141</v>
      </c>
    </row>
    <row r="140" spans="1:3" ht="18">
      <c r="A140" s="47">
        <v>4</v>
      </c>
      <c r="B140" s="59" t="s">
        <v>279</v>
      </c>
      <c r="C140" s="5" t="s">
        <v>141</v>
      </c>
    </row>
    <row r="141" spans="1:3" ht="18">
      <c r="A141" s="47">
        <v>4</v>
      </c>
      <c r="B141" s="65" t="s">
        <v>122</v>
      </c>
      <c r="C141" s="1" t="s">
        <v>294</v>
      </c>
    </row>
    <row r="142" spans="1:3" ht="18">
      <c r="A142" s="47">
        <v>4</v>
      </c>
      <c r="B142" s="59" t="s">
        <v>244</v>
      </c>
      <c r="C142" s="38" t="s">
        <v>141</v>
      </c>
    </row>
    <row r="143" spans="1:3" ht="18">
      <c r="A143" s="47">
        <v>4</v>
      </c>
      <c r="B143" s="59" t="s">
        <v>192</v>
      </c>
      <c r="C143" s="38" t="s">
        <v>141</v>
      </c>
    </row>
    <row r="144" spans="1:3" ht="18">
      <c r="A144" s="47">
        <v>4</v>
      </c>
      <c r="B144" s="59" t="s">
        <v>152</v>
      </c>
      <c r="C144" s="38" t="s">
        <v>141</v>
      </c>
    </row>
    <row r="145" spans="1:3" ht="18">
      <c r="A145" s="47">
        <v>4</v>
      </c>
      <c r="B145" s="59" t="s">
        <v>128</v>
      </c>
      <c r="C145" s="38" t="s">
        <v>294</v>
      </c>
    </row>
    <row r="146" spans="1:3" ht="18">
      <c r="A146" s="47">
        <v>4</v>
      </c>
      <c r="B146" s="59" t="s">
        <v>230</v>
      </c>
      <c r="C146" s="38" t="s">
        <v>141</v>
      </c>
    </row>
    <row r="147" spans="1:3" ht="18">
      <c r="A147" s="47">
        <v>4</v>
      </c>
      <c r="B147" s="78" t="s">
        <v>252</v>
      </c>
      <c r="C147" s="38" t="s">
        <v>141</v>
      </c>
    </row>
    <row r="148" spans="1:3" ht="18">
      <c r="A148" s="47">
        <v>4</v>
      </c>
      <c r="B148" s="59" t="s">
        <v>142</v>
      </c>
      <c r="C148" s="5" t="s">
        <v>141</v>
      </c>
    </row>
    <row r="149" spans="1:3" ht="18">
      <c r="A149" s="47">
        <v>4</v>
      </c>
      <c r="B149" s="59" t="s">
        <v>206</v>
      </c>
      <c r="C149" s="5" t="s">
        <v>141</v>
      </c>
    </row>
    <row r="150" spans="1:3" ht="18">
      <c r="A150" s="47">
        <v>4</v>
      </c>
      <c r="B150" s="59" t="s">
        <v>224</v>
      </c>
      <c r="C150" s="5" t="s">
        <v>141</v>
      </c>
    </row>
    <row r="151" spans="1:3" ht="18">
      <c r="A151" s="47">
        <v>4</v>
      </c>
      <c r="B151" s="59" t="s">
        <v>248</v>
      </c>
      <c r="C151" s="38" t="s">
        <v>141</v>
      </c>
    </row>
    <row r="152" spans="1:3" ht="18">
      <c r="A152" s="47">
        <v>4</v>
      </c>
      <c r="B152" s="59" t="s">
        <v>173</v>
      </c>
      <c r="C152" s="38" t="s">
        <v>257</v>
      </c>
    </row>
    <row r="153" spans="1:3" ht="18">
      <c r="A153" s="47">
        <v>4</v>
      </c>
      <c r="B153" s="59" t="s">
        <v>211</v>
      </c>
      <c r="C153" s="38" t="s">
        <v>257</v>
      </c>
    </row>
    <row r="154" spans="1:3" ht="18">
      <c r="A154" s="47">
        <v>4</v>
      </c>
      <c r="B154" s="59" t="s">
        <v>168</v>
      </c>
      <c r="C154" s="38" t="s">
        <v>257</v>
      </c>
    </row>
    <row r="155" spans="1:3" ht="18">
      <c r="A155" s="47">
        <v>4</v>
      </c>
      <c r="B155" s="59" t="s">
        <v>170</v>
      </c>
      <c r="C155" s="38" t="s">
        <v>257</v>
      </c>
    </row>
    <row r="156" spans="1:3" ht="18">
      <c r="A156" s="47">
        <v>2</v>
      </c>
      <c r="B156" s="59" t="s">
        <v>133</v>
      </c>
      <c r="C156" s="38" t="s">
        <v>137</v>
      </c>
    </row>
    <row r="157" spans="1:3" ht="18">
      <c r="A157" s="47">
        <v>3</v>
      </c>
      <c r="B157" s="59" t="s">
        <v>132</v>
      </c>
      <c r="C157" s="38" t="s">
        <v>137</v>
      </c>
    </row>
    <row r="158" spans="1:3" ht="18">
      <c r="A158" s="47">
        <v>3</v>
      </c>
      <c r="B158" s="59" t="s">
        <v>138</v>
      </c>
      <c r="C158" s="38" t="s">
        <v>139</v>
      </c>
    </row>
    <row r="159" spans="1:3" ht="18">
      <c r="A159" s="47">
        <v>3</v>
      </c>
      <c r="B159" s="102" t="s">
        <v>189</v>
      </c>
      <c r="C159" s="5" t="s">
        <v>139</v>
      </c>
    </row>
    <row r="160" spans="1:3" ht="18">
      <c r="A160" s="47">
        <v>3</v>
      </c>
      <c r="B160" s="59" t="s">
        <v>163</v>
      </c>
      <c r="C160" s="5" t="s">
        <v>139</v>
      </c>
    </row>
    <row r="161" spans="1:3" ht="18">
      <c r="A161" s="47">
        <v>3</v>
      </c>
      <c r="B161" s="59" t="s">
        <v>162</v>
      </c>
      <c r="C161" s="5" t="s">
        <v>139</v>
      </c>
    </row>
    <row r="162" spans="1:3" ht="18">
      <c r="A162" s="47">
        <v>4</v>
      </c>
      <c r="B162" s="59" t="s">
        <v>235</v>
      </c>
      <c r="C162" s="5" t="s">
        <v>139</v>
      </c>
    </row>
    <row r="163" spans="1:3" ht="18">
      <c r="A163" s="47">
        <v>4</v>
      </c>
      <c r="B163" s="59" t="s">
        <v>229</v>
      </c>
      <c r="C163" s="5" t="s">
        <v>139</v>
      </c>
    </row>
    <row r="164" spans="1:3" ht="18">
      <c r="A164" s="47">
        <v>4</v>
      </c>
      <c r="B164" s="66" t="s">
        <v>146</v>
      </c>
      <c r="C164" s="10" t="s">
        <v>139</v>
      </c>
    </row>
    <row r="165" spans="1:3" ht="18">
      <c r="A165" s="47">
        <v>4</v>
      </c>
      <c r="B165" s="59" t="s">
        <v>233</v>
      </c>
      <c r="C165" s="38" t="s">
        <v>139</v>
      </c>
    </row>
    <row r="166" spans="1:3" ht="18">
      <c r="A166" s="47">
        <v>4</v>
      </c>
      <c r="B166" s="60" t="s">
        <v>285</v>
      </c>
      <c r="C166" s="77" t="s">
        <v>139</v>
      </c>
    </row>
    <row r="167" spans="1:3" ht="18">
      <c r="A167" s="47">
        <v>1</v>
      </c>
      <c r="B167" s="60" t="s">
        <v>5</v>
      </c>
      <c r="C167" s="7" t="s">
        <v>6</v>
      </c>
    </row>
    <row r="168" spans="1:3" ht="18">
      <c r="A168" s="47">
        <v>1</v>
      </c>
      <c r="B168" s="60" t="s">
        <v>9</v>
      </c>
      <c r="C168" s="7" t="s">
        <v>6</v>
      </c>
    </row>
    <row r="169" spans="1:3" ht="18">
      <c r="A169" s="47">
        <v>1</v>
      </c>
      <c r="B169" s="60" t="s">
        <v>25</v>
      </c>
      <c r="C169" s="7" t="s">
        <v>6</v>
      </c>
    </row>
    <row r="170" spans="1:3" ht="18">
      <c r="A170" s="47">
        <v>1</v>
      </c>
      <c r="B170" s="59" t="s">
        <v>143</v>
      </c>
      <c r="C170" s="5" t="s">
        <v>6</v>
      </c>
    </row>
    <row r="171" spans="1:3" ht="18">
      <c r="A171" s="47">
        <v>2</v>
      </c>
      <c r="B171" s="60" t="s">
        <v>157</v>
      </c>
      <c r="C171" s="5" t="s">
        <v>215</v>
      </c>
    </row>
    <row r="172" spans="1:3" ht="18">
      <c r="A172" s="47">
        <v>2</v>
      </c>
      <c r="B172" s="60" t="s">
        <v>185</v>
      </c>
      <c r="C172" s="7" t="s">
        <v>6</v>
      </c>
    </row>
    <row r="173" spans="1:3" ht="18">
      <c r="A173" s="47">
        <v>3</v>
      </c>
      <c r="B173" s="59" t="s">
        <v>21</v>
      </c>
      <c r="C173" s="5" t="s">
        <v>6</v>
      </c>
    </row>
    <row r="174" spans="1:3" ht="18">
      <c r="A174" s="47">
        <v>3</v>
      </c>
      <c r="B174" s="60" t="s">
        <v>19</v>
      </c>
      <c r="C174" s="7" t="s">
        <v>6</v>
      </c>
    </row>
    <row r="175" spans="1:3" ht="18">
      <c r="A175" s="47">
        <v>3</v>
      </c>
      <c r="B175" s="60" t="s">
        <v>24</v>
      </c>
      <c r="C175" s="7" t="s">
        <v>6</v>
      </c>
    </row>
    <row r="176" spans="1:3" ht="18">
      <c r="A176" s="47">
        <v>3</v>
      </c>
      <c r="B176" s="59" t="s">
        <v>20</v>
      </c>
      <c r="C176" s="5" t="s">
        <v>6</v>
      </c>
    </row>
    <row r="177" spans="1:3" ht="18">
      <c r="A177" s="47">
        <v>3</v>
      </c>
      <c r="B177" s="59" t="s">
        <v>95</v>
      </c>
      <c r="C177" s="5" t="s">
        <v>6</v>
      </c>
    </row>
    <row r="178" spans="1:3" ht="18">
      <c r="A178" s="47">
        <v>4</v>
      </c>
      <c r="B178" s="59" t="s">
        <v>193</v>
      </c>
      <c r="C178" s="38" t="s">
        <v>6</v>
      </c>
    </row>
    <row r="179" spans="1:3" ht="18">
      <c r="A179" s="47">
        <v>4</v>
      </c>
      <c r="B179" s="60" t="s">
        <v>196</v>
      </c>
      <c r="C179" s="104" t="s">
        <v>6</v>
      </c>
    </row>
    <row r="180" spans="1:3" ht="18">
      <c r="A180" s="47">
        <v>4</v>
      </c>
      <c r="B180" s="60" t="s">
        <v>212</v>
      </c>
      <c r="C180" s="77" t="s">
        <v>215</v>
      </c>
    </row>
    <row r="181" spans="1:3" ht="18">
      <c r="A181" s="47">
        <v>4</v>
      </c>
      <c r="B181" s="60" t="s">
        <v>262</v>
      </c>
      <c r="C181" s="7" t="s">
        <v>215</v>
      </c>
    </row>
    <row r="182" spans="1:3" ht="18">
      <c r="A182" s="47">
        <v>4</v>
      </c>
      <c r="B182" s="78" t="s">
        <v>289</v>
      </c>
      <c r="C182" s="5" t="s">
        <v>215</v>
      </c>
    </row>
    <row r="183" spans="1:3" ht="18">
      <c r="A183" s="47">
        <v>4</v>
      </c>
      <c r="B183" s="60" t="s">
        <v>158</v>
      </c>
      <c r="C183" s="7"/>
    </row>
  </sheetData>
  <sheetProtection/>
  <printOptions/>
  <pageMargins left="0.7874015748031497" right="0.7874015748031497" top="0" bottom="0" header="0" footer="0"/>
  <pageSetup orientation="portrait" paperSize="9" scale="91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Tomas Lindahl</cp:lastModifiedBy>
  <cp:lastPrinted>2015-04-25T16:25:14Z</cp:lastPrinted>
  <dcterms:created xsi:type="dcterms:W3CDTF">2001-05-24T17:12:38Z</dcterms:created>
  <dcterms:modified xsi:type="dcterms:W3CDTF">2015-04-25T18:29:11Z</dcterms:modified>
  <cp:category/>
  <cp:version/>
  <cp:contentType/>
  <cp:contentStatus/>
</cp:coreProperties>
</file>